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zaisei\財政比較分析表（財政状況資料集）\H26\提出\"/>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BE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BE34" i="9" s="1"/>
</calcChain>
</file>

<file path=xl/sharedStrings.xml><?xml version="1.0" encoding="utf-8"?>
<sst xmlns="http://schemas.openxmlformats.org/spreadsheetml/2006/main" count="955" uniqueCount="543">
  <si>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</si>
  <si>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</si>
  <si>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</si>
  <si>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</si>
  <si>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</si>
  <si>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</si>
  <si>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</si>
  <si>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</si>
  <si>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</si>
  <si>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</si>
  <si>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</si>
  <si>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</si>
  <si>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</si>
  <si>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</si>
  <si>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</si>
  <si>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</si>
  <si>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</si>
  <si>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</si>
  <si>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</si>
  <si>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</si>
  <si>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</si>
  <si>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</si>
  <si>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</si>
  <si>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</si>
  <si>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</si>
  <si>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</si>
  <si>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</si>
  <si>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</si>
  <si>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</si>
  <si>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</si>
  <si>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</si>
  <si>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</si>
  <si>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</si>
  <si>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</si>
  <si>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</si>
  <si>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</si>
  <si>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</si>
  <si>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</si>
  <si>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</si>
  <si>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</si>
  <si>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</si>
  <si>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</si>
  <si>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</si>
  <si>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</si>
  <si>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</si>
  <si>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</si>
  <si>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</si>
  <si>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</si>
  <si>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</si>
  <si>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</si>
  <si>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</si>
  <si>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</si>
  <si>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</si>
  <si>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</si>
  <si>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</si>
  <si>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</si>
  <si>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</si>
  <si>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</si>
  <si>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</si>
  <si>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</si>
  <si>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</si>
  <si>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</si>
  <si>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</si>
  <si>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</si>
  <si>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</si>
  <si>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</si>
  <si>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</si>
  <si>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</si>
  <si>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</si>
  <si>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</si>
  <si>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</si>
  <si>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</si>
  <si>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</si>
  <si>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</si>
  <si>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</si>
  <si>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</si>
  <si>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</si>
  <si>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</si>
  <si>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</si>
  <si>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</si>
  <si>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</si>
  <si>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</si>
  <si>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余市町</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</si>
  <si>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</si>
  <si>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</si>
  <si>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</si>
  <si>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</si>
  <si>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</si>
  <si>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</si>
  <si>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</si>
  <si>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</si>
  <si>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</si>
  <si>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</si>
  <si>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</si>
  <si>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</si>
  <si>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</si>
  <si>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</si>
  <si>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</si>
  <si>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</si>
  <si>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</si>
  <si>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</si>
  <si>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</si>
  <si>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</si>
  <si>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</si>
  <si>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</si>
  <si>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</si>
  <si>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</si>
  <si>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</si>
  <si>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</si>
  <si>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</si>
  <si>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</si>
  <si>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</si>
  <si>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</si>
  <si>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</si>
  <si>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</si>
  <si>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</si>
  <si>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</si>
  <si>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</si>
  <si>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</si>
  <si>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</si>
  <si>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</si>
  <si>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</si>
  <si>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</si>
  <si>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</si>
  <si>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</si>
  <si>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</si>
  <si>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</si>
  <si>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</si>
  <si>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</si>
  <si>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</si>
  <si>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</si>
  <si>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</si>
  <si>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</si>
  <si>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</si>
  <si>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</si>
  <si>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</si>
  <si>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</si>
  <si>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</si>
  <si>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</si>
  <si>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</si>
  <si>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</si>
  <si>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</si>
  <si>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</si>
  <si>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</si>
  <si>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</si>
  <si>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</si>
  <si>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</si>
  <si>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</si>
  <si>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</si>
  <si>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</si>
  <si>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</si>
  <si>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</si>
  <si>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</si>
  <si>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</si>
  <si>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</si>
  <si>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</si>
  <si>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</si>
  <si>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</si>
  <si>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</si>
  <si>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</si>
  <si>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</si>
  <si>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</si>
  <si>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</si>
  <si>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</si>
  <si>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</si>
  <si>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</si>
  <si>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</si>
  <si>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</si>
  <si>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</si>
  <si>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</si>
  <si>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</si>
  <si>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</si>
  <si>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</si>
  <si>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</si>
  <si>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</si>
  <si>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</si>
  <si>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</si>
  <si>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</si>
  <si>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</si>
  <si>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</si>
  <si>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</si>
  <si>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</si>
  <si>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</si>
  <si>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</si>
  <si>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</si>
  <si>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</si>
  <si>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</si>
  <si>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</si>
  <si>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</si>
  <si>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</si>
  <si>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</si>
  <si>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</si>
  <si>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</si>
  <si>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</si>
  <si>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</si>
  <si>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</si>
  <si>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</si>
  <si>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北海道余市町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</si>
  <si>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</si>
  <si>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</si>
  <si>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</si>
  <si>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</si>
  <si>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</si>
  <si>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</si>
  <si>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</si>
  <si>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</si>
  <si>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</si>
  <si>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</si>
  <si>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</si>
  <si>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</si>
  <si>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</si>
  <si>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</si>
  <si>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</si>
  <si>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</si>
  <si>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</si>
  <si>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</si>
  <si>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</si>
  <si>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</si>
  <si>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</si>
  <si>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</si>
  <si>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</si>
  <si>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</si>
  <si>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</si>
  <si>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</si>
  <si>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</si>
  <si>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</si>
  <si>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</si>
  <si>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</si>
  <si>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</si>
  <si>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</si>
  <si>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</si>
  <si>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</si>
  <si>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</si>
  <si>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</si>
  <si>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</si>
  <si>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</si>
  <si>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</si>
  <si>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</si>
  <si>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</si>
  <si>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</si>
  <si>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</si>
  <si>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</si>
  <si>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</si>
  <si>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</si>
  <si>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</si>
  <si>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</si>
  <si>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</si>
  <si>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</si>
  <si>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</si>
  <si>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</si>
  <si>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</si>
  <si>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</si>
  <si>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</si>
  <si>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</si>
  <si>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</si>
  <si>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</si>
  <si>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</si>
  <si>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</si>
  <si>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</si>
  <si>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</si>
  <si>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</si>
  <si>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</si>
  <si>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</si>
  <si>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</si>
  <si>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</si>
  <si>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</si>
  <si>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</si>
  <si>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</si>
  <si>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</si>
  <si>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</si>
  <si>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</si>
  <si>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</si>
  <si>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</si>
  <si>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</si>
  <si>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</si>
  <si>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</si>
  <si>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</si>
  <si>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</si>
  <si>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</si>
  <si>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</si>
  <si>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</si>
  <si>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</si>
  <si>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</si>
  <si>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</si>
  <si>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</si>
  <si>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</si>
  <si>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</si>
  <si>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</si>
  <si>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</si>
  <si>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</si>
  <si>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</si>
  <si>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</si>
  <si>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</si>
  <si>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</si>
  <si>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</si>
  <si>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</si>
  <si>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</si>
  <si>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</si>
  <si>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</si>
  <si>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</si>
  <si>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</si>
  <si>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</si>
  <si>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</si>
  <si>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</si>
  <si>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</si>
  <si>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</si>
  <si>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</si>
  <si>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</si>
  <si>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</si>
  <si>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</si>
  <si>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</si>
  <si>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</si>
  <si>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</si>
  <si>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</si>
  <si>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</si>
  <si>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</si>
  <si>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</si>
  <si>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</si>
  <si>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</si>
  <si>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</si>
  <si>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</si>
  <si>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</si>
  <si>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</si>
  <si>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</si>
  <si>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</si>
  <si>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</si>
  <si>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</si>
  <si>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</si>
  <si>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</si>
  <si>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</si>
  <si>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</si>
  <si>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</si>
  <si>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</si>
  <si>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</si>
  <si>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</si>
  <si>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</si>
  <si>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</si>
  <si>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</si>
  <si>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</si>
  <si>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</si>
  <si>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</si>
  <si>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</si>
  <si>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</si>
  <si>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</si>
  <si>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</si>
  <si>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</si>
  <si>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</si>
  <si>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</si>
  <si>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</si>
  <si>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北海道余市町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</si>
  <si>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</si>
  <si>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</si>
  <si>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</si>
  <si>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</si>
  <si>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</si>
  <si>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</si>
  <si>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</si>
  <si>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</si>
  <si>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</si>
  <si>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</si>
  <si>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</si>
  <si>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</si>
  <si>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</si>
  <si>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</si>
  <si>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</si>
  <si>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</si>
  <si>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</si>
  <si>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</si>
  <si>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</si>
  <si>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</si>
  <si>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</si>
  <si>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</si>
  <si>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</si>
  <si>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</si>
  <si>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</si>
  <si>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</si>
  <si>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</si>
  <si>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</si>
  <si>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</si>
  <si>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</si>
  <si>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</si>
  <si>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</si>
  <si>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</si>
  <si>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余市町国民健康保険特別会計</t>
    <phoneticPr fontId="5"/>
  </si>
  <si>
    <t>余市町介護保険特別会計</t>
    <phoneticPr fontId="5"/>
  </si>
  <si>
    <t>余市町後期高齢者医療特別会計</t>
    <phoneticPr fontId="5"/>
  </si>
  <si>
    <t>余市町水道事業会計</t>
    <phoneticPr fontId="5"/>
  </si>
  <si>
    <t>法適用企業</t>
    <phoneticPr fontId="5"/>
  </si>
  <si>
    <t>余市町公共下水道特別会計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</si>
  <si>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</si>
  <si>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</si>
  <si>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</si>
  <si>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</si>
  <si>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</si>
  <si>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</si>
  <si>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</si>
  <si>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</si>
  <si>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</si>
  <si>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</si>
  <si>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</si>
  <si>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</si>
  <si>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</si>
  <si>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</si>
  <si>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</si>
  <si>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</si>
  <si>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</si>
  <si>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</si>
  <si>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</si>
  <si>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</si>
  <si>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</si>
  <si>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</si>
  <si>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</si>
  <si>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</si>
  <si>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</si>
  <si>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</si>
  <si>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</si>
  <si>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</si>
  <si>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</si>
  <si>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</si>
  <si>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</si>
  <si>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</si>
  <si>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</si>
  <si>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</si>
  <si>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</si>
  <si>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</si>
  <si>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</si>
  <si>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</si>
  <si>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</si>
  <si>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</si>
  <si>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</si>
  <si>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</si>
  <si>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</si>
  <si>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</si>
  <si>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</si>
  <si>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</si>
  <si>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</si>
  <si>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</si>
  <si>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</si>
  <si>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</si>
  <si>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</si>
  <si>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</si>
  <si>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</si>
  <si>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</si>
  <si>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</si>
  <si>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</si>
  <si>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</si>
  <si>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</si>
  <si>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</si>
  <si>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</si>
  <si>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</si>
  <si>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</si>
  <si>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</si>
  <si>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</si>
  <si>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</si>
  <si>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</si>
  <si>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</si>
  <si>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</si>
  <si>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</si>
  <si>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</si>
  <si>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</si>
  <si>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</si>
  <si>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</si>
  <si>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</si>
  <si>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</si>
  <si>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</si>
  <si>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</si>
  <si>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</si>
  <si>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</si>
  <si>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</si>
  <si>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</si>
  <si>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</si>
  <si>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</si>
  <si>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</si>
  <si>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</si>
  <si>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</si>
  <si>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</si>
  <si>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</si>
  <si>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</si>
  <si>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</si>
  <si>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</si>
  <si>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</si>
  <si>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</si>
  <si>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</si>
  <si>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</si>
  <si>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</si>
  <si>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</si>
  <si>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</si>
  <si>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</si>
  <si>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</si>
  <si>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</si>
  <si>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</si>
  <si>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</si>
  <si>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</si>
  <si>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</si>
  <si>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</si>
  <si>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</si>
  <si>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</si>
  <si>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</si>
  <si>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</si>
  <si>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</si>
  <si>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</si>
  <si>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</si>
  <si>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</si>
  <si>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</si>
  <si>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</si>
  <si>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</si>
  <si>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</si>
  <si>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</si>
  <si>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</si>
  <si>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</si>
  <si>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</si>
  <si>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</si>
  <si>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</si>
  <si>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</si>
  <si>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</si>
  <si>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</si>
  <si>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</si>
  <si>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</si>
  <si>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</si>
  <si>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</si>
  <si>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</si>
  <si>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</si>
  <si>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</si>
  <si>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0.57</t>
  </si>
  <si>
    <t>▲ 1.89</t>
  </si>
  <si>
    <t>余市町国民健康保険特別会計</t>
  </si>
  <si>
    <t>▲ 0.21</t>
  </si>
  <si>
    <t>余市町水道事業会計</t>
  </si>
  <si>
    <t>一般会計</t>
  </si>
  <si>
    <t>余市町公共下水道特別会計</t>
  </si>
  <si>
    <t>余市町介護保険特別会計</t>
  </si>
  <si>
    <t>余市町後期高齢者医療特別会計</t>
  </si>
  <si>
    <t>その他会計（赤字）</t>
  </si>
  <si>
    <t>その他会計（黒字）</t>
  </si>
  <si>
    <t>―</t>
    <phoneticPr fontId="2"/>
  </si>
  <si>
    <t>北後志衛生施設組合</t>
    <rPh sb="0" eb="1">
      <t>キタ</t>
    </rPh>
    <rPh sb="1" eb="3">
      <t>シリベシ</t>
    </rPh>
    <rPh sb="3" eb="5">
      <t>エイセイ</t>
    </rPh>
    <rPh sb="5" eb="7">
      <t>シセツ</t>
    </rPh>
    <rPh sb="7" eb="9">
      <t>クミアイ</t>
    </rPh>
    <phoneticPr fontId="2"/>
  </si>
  <si>
    <t>北しりべし廃棄物処理広域連合</t>
    <rPh sb="0" eb="1">
      <t>キタ</t>
    </rPh>
    <rPh sb="5" eb="8">
      <t>ハイキブツ</t>
    </rPh>
    <rPh sb="8" eb="10">
      <t>ショリ</t>
    </rPh>
    <rPh sb="10" eb="12">
      <t>コウイキ</t>
    </rPh>
    <rPh sb="12" eb="14">
      <t>レンゴウ</t>
    </rPh>
    <phoneticPr fontId="2"/>
  </si>
  <si>
    <t>北後志消防組合</t>
    <rPh sb="0" eb="1">
      <t>キタ</t>
    </rPh>
    <rPh sb="1" eb="3">
      <t>シリベシ</t>
    </rPh>
    <rPh sb="3" eb="5">
      <t>ショウボウ</t>
    </rPh>
    <rPh sb="5" eb="7">
      <t>クミアイ</t>
    </rPh>
    <phoneticPr fontId="2"/>
  </si>
  <si>
    <t>後志教育研修センター</t>
    <rPh sb="0" eb="2">
      <t>シリベシ</t>
    </rPh>
    <rPh sb="2" eb="4">
      <t>キョウイク</t>
    </rPh>
    <rPh sb="4" eb="6">
      <t>ケンシュウ</t>
    </rPh>
    <phoneticPr fontId="2"/>
  </si>
  <si>
    <t>余市振興公社</t>
    <rPh sb="0" eb="2">
      <t>ヨイチ</t>
    </rPh>
    <rPh sb="2" eb="4">
      <t>シンコウ</t>
    </rPh>
    <rPh sb="4" eb="6">
      <t>コウシャ</t>
    </rPh>
    <phoneticPr fontId="2"/>
  </si>
  <si>
    <t>北後志第一清掃公社</t>
    <rPh sb="0" eb="1">
      <t>キタ</t>
    </rPh>
    <rPh sb="1" eb="3">
      <t>シリベシ</t>
    </rPh>
    <rPh sb="3" eb="5">
      <t>ダイイチ</t>
    </rPh>
    <rPh sb="5" eb="7">
      <t>セイソウ</t>
    </rPh>
    <rPh sb="7" eb="9">
      <t>コウシャ</t>
    </rPh>
    <phoneticPr fontId="2"/>
  </si>
  <si>
    <t>まほろば宅地管理公社</t>
    <rPh sb="4" eb="6">
      <t>タクチ</t>
    </rPh>
    <rPh sb="6" eb="8">
      <t>カンリ</t>
    </rPh>
    <rPh sb="8" eb="10">
      <t>コウシャ</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</si>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</sst>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0" xfId="26" applyFont="1" applyFill="1" applyBorder="1" applyAlignment="1" applyProtection="1">
      <alignment horizontal="center" vertical="center"/>
      <protection hidden="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4" fillId="0" borderId="30" xfId="26" applyFont="1" applyFill="1" applyBorder="1" applyAlignment="1">
      <alignment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4" fillId="0" borderId="34" xfId="29" applyFont="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25223</c:v>
                </c:pt>
                <c:pt idx="1">
                  <c:v>23533</c:v>
                </c:pt>
                <c:pt idx="2">
                  <c:v>10818</c:v>
                </c:pt>
                <c:pt idx="3">
                  <c:v>16806</c:v>
                </c:pt>
                <c:pt idx="4">
                  <c:v>15696</c:v>
                </c:pt>
              </c:numCache>
            </c:numRef>
          </c:val>
          <c:smooth val="0"/>
        </c:ser>
        <c:dLbls>
          <c:showLegendKey val="0"/>
          <c:showVal val="0"/>
          <c:showCatName val="0"/>
          <c:showSerName val="0"/>
          <c:showPercent val="0"/>
          <c:showBubbleSize val="0"/>
        </c:dLbls>
        <c:marker val="1"/>
        <c:smooth val="0"/>
        <c:axId val="387802424"/>
        <c:axId val="387799680"/>
      </c:lineChart>
      <c:catAx>
        <c:axId val="3878024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87799680"/>
        <c:crosses val="autoZero"/>
        <c:auto val="1"/>
        <c:lblAlgn val="ctr"/>
        <c:lblOffset val="100"/>
        <c:tickLblSkip val="1"/>
        <c:tickMarkSkip val="1"/>
        <c:noMultiLvlLbl val="0"/>
      </c:catAx>
      <c:valAx>
        <c:axId val="387799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878024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4.01</c:v>
                </c:pt>
                <c:pt idx="1">
                  <c:v>5.36</c:v>
                </c:pt>
                <c:pt idx="2">
                  <c:v>4.8</c:v>
                </c:pt>
                <c:pt idx="3">
                  <c:v>5.23</c:v>
                </c:pt>
                <c:pt idx="4">
                  <c:v>5.1100000000000003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4.57</c:v>
                </c:pt>
                <c:pt idx="1">
                  <c:v>6.92</c:v>
                </c:pt>
                <c:pt idx="2">
                  <c:v>10.039999999999999</c:v>
                </c:pt>
                <c:pt idx="3">
                  <c:v>8.8699999999999992</c:v>
                </c:pt>
                <c:pt idx="4">
                  <c:v>7.33</c:v>
                </c:pt>
              </c:numCache>
            </c:numRef>
          </c:val>
        </c:ser>
        <c:dLbls>
          <c:showLegendKey val="0"/>
          <c:showVal val="0"/>
          <c:showCatName val="0"/>
          <c:showSerName val="0"/>
          <c:showPercent val="0"/>
          <c:showBubbleSize val="0"/>
        </c:dLbls>
        <c:gapWidth val="250"/>
        <c:overlap val="100"/>
        <c:axId val="387802032"/>
        <c:axId val="3923437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4.18</c:v>
                </c:pt>
                <c:pt idx="1">
                  <c:v>3.68</c:v>
                </c:pt>
                <c:pt idx="2">
                  <c:v>2.5299999999999998</c:v>
                </c:pt>
                <c:pt idx="3">
                  <c:v>-0.56999999999999995</c:v>
                </c:pt>
                <c:pt idx="4">
                  <c:v>-1.89</c:v>
                </c:pt>
              </c:numCache>
            </c:numRef>
          </c:val>
          <c:smooth val="0"/>
        </c:ser>
        <c:dLbls>
          <c:showLegendKey val="0"/>
          <c:showVal val="0"/>
          <c:showCatName val="0"/>
          <c:showSerName val="0"/>
          <c:showPercent val="0"/>
          <c:showBubbleSize val="0"/>
        </c:dLbls>
        <c:marker val="1"/>
        <c:smooth val="0"/>
        <c:axId val="387802032"/>
        <c:axId val="392343792"/>
      </c:lineChart>
      <c:catAx>
        <c:axId val="387802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92343792"/>
        <c:crosses val="autoZero"/>
        <c:auto val="1"/>
        <c:lblAlgn val="ctr"/>
        <c:lblOffset val="100"/>
        <c:tickLblSkip val="1"/>
        <c:tickMarkSkip val="1"/>
        <c:noMultiLvlLbl val="0"/>
      </c:catAx>
      <c:valAx>
        <c:axId val="392343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87802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余市町後期高齢者医療特別会計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余市町介護保険特別会計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0.3</c:v>
                </c:pt>
                <c:pt idx="4">
                  <c:v>#N/A</c:v>
                </c:pt>
                <c:pt idx="5">
                  <c:v>0.56000000000000005</c:v>
                </c:pt>
                <c:pt idx="6">
                  <c:v>#N/A</c:v>
                </c:pt>
                <c:pt idx="7">
                  <c:v>0.5</c:v>
                </c:pt>
                <c:pt idx="8">
                  <c:v>#N/A</c:v>
                </c:pt>
                <c:pt idx="9">
                  <c:v>1.21</c:v>
                </c:pt>
              </c:numCache>
            </c:numRef>
          </c:val>
        </c:ser>
        <c:ser>
          <c:idx val="6"/>
          <c:order val="6"/>
          <c:tx>
            <c:strRef>
              <c:f>データシート!$A$33</c:f>
              <c:strCache>
                <c:ptCount val="1"/>
                <c:pt idx="0">
                  <c:v>余市町公共下水道特別会計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1.08</c:v>
                </c:pt>
                <c:pt idx="2">
                  <c:v>#N/A</c:v>
                </c:pt>
                <c:pt idx="3">
                  <c:v>1.1200000000000001</c:v>
                </c:pt>
                <c:pt idx="4">
                  <c:v>#N/A</c:v>
                </c:pt>
                <c:pt idx="5">
                  <c:v>1.41</c:v>
                </c:pt>
                <c:pt idx="6">
                  <c:v>#N/A</c:v>
                </c:pt>
                <c:pt idx="7">
                  <c:v>1.5</c:v>
                </c:pt>
                <c:pt idx="8">
                  <c:v>#N/A</c:v>
                </c:pt>
                <c:pt idx="9">
                  <c:v>2.06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c:v>
                </c:pt>
                <c:pt idx="2">
                  <c:v>#N/A</c:v>
                </c:pt>
                <c:pt idx="3">
                  <c:v>5.36</c:v>
                </c:pt>
                <c:pt idx="4">
                  <c:v>#N/A</c:v>
                </c:pt>
                <c:pt idx="5">
                  <c:v>4.8</c:v>
                </c:pt>
                <c:pt idx="6">
                  <c:v>#N/A</c:v>
                </c:pt>
                <c:pt idx="7">
                  <c:v>5.23</c:v>
                </c:pt>
                <c:pt idx="8">
                  <c:v>#N/A</c:v>
                </c:pt>
                <c:pt idx="9">
                  <c:v>5.1100000000000003</c:v>
                </c:pt>
              </c:numCache>
            </c:numRef>
          </c:val>
        </c:ser>
        <c:ser>
          <c:idx val="8"/>
          <c:order val="8"/>
          <c:tx>
            <c:strRef>
              <c:f>データシート!$A$35</c:f>
              <c:strCache>
                <c:ptCount val="1"/>
                <c:pt idx="0">
                  <c:v>余市町水道事業会計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4.6100000000000003</c:v>
                </c:pt>
                <c:pt idx="2">
                  <c:v>#N/A</c:v>
                </c:pt>
                <c:pt idx="3">
                  <c:v>3.84</c:v>
                </c:pt>
                <c:pt idx="4">
                  <c:v>#N/A</c:v>
                </c:pt>
                <c:pt idx="5">
                  <c:v>4.6500000000000004</c:v>
                </c:pt>
                <c:pt idx="6">
                  <c:v>#N/A</c:v>
                </c:pt>
                <c:pt idx="7">
                  <c:v>5.57</c:v>
                </c:pt>
                <c:pt idx="8">
                  <c:v>#N/A</c:v>
                </c:pt>
                <c:pt idx="9">
                  <c:v>5.34</c:v>
                </c:pt>
              </c:numCache>
            </c:numRef>
          </c:val>
        </c:ser>
        <c:ser>
          <c:idx val="9"/>
          <c:order val="9"/>
          <c:tx>
            <c:strRef>
              <c:f>データシート!$A$36</c:f>
              <c:strCache>
                <c:ptCount val="1"/>
                <c:pt idx="0">
                  <c:v>余市町国民健康保険特別会計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1.65</c:v>
                </c:pt>
                <c:pt idx="2">
                  <c:v>#N/A</c:v>
                </c:pt>
                <c:pt idx="3">
                  <c:v>1.1599999999999999</c:v>
                </c:pt>
                <c:pt idx="4">
                  <c:v>#N/A</c:v>
                </c:pt>
                <c:pt idx="5">
                  <c:v>0.15</c:v>
                </c:pt>
                <c:pt idx="6">
                  <c:v>#N/A</c:v>
                </c:pt>
                <c:pt idx="7">
                  <c:v>0.65</c:v>
                </c:pt>
                <c:pt idx="8">
                  <c:v>0.21</c:v>
                </c:pt>
                <c:pt idx="9">
                  <c:v>#N/A</c:v>
                </c:pt>
              </c:numCache>
            </c:numRef>
          </c:val>
        </c:ser>
        <c:dLbls>
          <c:showLegendKey val="0"/>
          <c:showVal val="0"/>
          <c:showCatName val="0"/>
          <c:showSerName val="0"/>
          <c:showPercent val="0"/>
          <c:showBubbleSize val="0"/>
        </c:dLbls>
        <c:gapWidth val="150"/>
        <c:overlap val="100"/>
        <c:axId val="392344576"/>
        <c:axId val="392344968"/>
      </c:barChart>
      <c:catAx>
        <c:axId val="392344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2344968"/>
        <c:crosses val="autoZero"/>
        <c:auto val="1"/>
        <c:lblAlgn val="ctr"/>
        <c:lblOffset val="100"/>
        <c:tickLblSkip val="1"/>
        <c:tickMarkSkip val="1"/>
        <c:noMultiLvlLbl val="0"/>
      </c:catAx>
      <c:valAx>
        <c:axId val="392344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23445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992</c:v>
                </c:pt>
                <c:pt idx="5">
                  <c:v>990</c:v>
                </c:pt>
                <c:pt idx="8">
                  <c:v>1047</c:v>
                </c:pt>
                <c:pt idx="11">
                  <c:v>1020</c:v>
                </c:pt>
                <c:pt idx="14">
                  <c:v>1052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192</c:v>
                </c:pt>
                <c:pt idx="3">
                  <c:v>58</c:v>
                </c:pt>
                <c:pt idx="6">
                  <c:v>60</c:v>
                </c:pt>
                <c:pt idx="9">
                  <c:v>60</c:v>
                </c:pt>
                <c:pt idx="12">
                  <c:v>55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80</c:v>
                </c:pt>
                <c:pt idx="3">
                  <c:v>80</c:v>
                </c:pt>
                <c:pt idx="6">
                  <c:v>80</c:v>
                </c:pt>
                <c:pt idx="9">
                  <c:v>83</c:v>
                </c:pt>
                <c:pt idx="12">
                  <c:v>79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484</c:v>
                </c:pt>
                <c:pt idx="3">
                  <c:v>453</c:v>
                </c:pt>
                <c:pt idx="6">
                  <c:v>540</c:v>
                </c:pt>
                <c:pt idx="9">
                  <c:v>516</c:v>
                </c:pt>
                <c:pt idx="12">
                  <c:v>534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1039</c:v>
                </c:pt>
                <c:pt idx="3">
                  <c:v>1025</c:v>
                </c:pt>
                <c:pt idx="6">
                  <c:v>1015</c:v>
                </c:pt>
                <c:pt idx="9">
                  <c:v>969</c:v>
                </c:pt>
                <c:pt idx="12">
                  <c:v>961</c:v>
                </c:pt>
              </c:numCache>
            </c:numRef>
          </c:val>
        </c:ser>
        <c:dLbls>
          <c:showLegendKey val="0"/>
          <c:showVal val="0"/>
          <c:showCatName val="0"/>
          <c:showSerName val="0"/>
          <c:showPercent val="0"/>
          <c:showBubbleSize val="0"/>
        </c:dLbls>
        <c:gapWidth val="100"/>
        <c:overlap val="100"/>
        <c:axId val="392345752"/>
        <c:axId val="3923461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804</c:v>
                </c:pt>
                <c:pt idx="2">
                  <c:v>#N/A</c:v>
                </c:pt>
                <c:pt idx="3">
                  <c:v>#N/A</c:v>
                </c:pt>
                <c:pt idx="4">
                  <c:v>626</c:v>
                </c:pt>
                <c:pt idx="5">
                  <c:v>#N/A</c:v>
                </c:pt>
                <c:pt idx="6">
                  <c:v>#N/A</c:v>
                </c:pt>
                <c:pt idx="7">
                  <c:v>648</c:v>
                </c:pt>
                <c:pt idx="8">
                  <c:v>#N/A</c:v>
                </c:pt>
                <c:pt idx="9">
                  <c:v>#N/A</c:v>
                </c:pt>
                <c:pt idx="10">
                  <c:v>608</c:v>
                </c:pt>
                <c:pt idx="11">
                  <c:v>#N/A</c:v>
                </c:pt>
                <c:pt idx="12">
                  <c:v>#N/A</c:v>
                </c:pt>
                <c:pt idx="13">
                  <c:v>577</c:v>
                </c:pt>
                <c:pt idx="14">
                  <c:v>#N/A</c:v>
                </c:pt>
              </c:numCache>
            </c:numRef>
          </c:val>
          <c:smooth val="0"/>
        </c:ser>
        <c:dLbls>
          <c:showLegendKey val="0"/>
          <c:showVal val="0"/>
          <c:showCatName val="0"/>
          <c:showSerName val="0"/>
          <c:showPercent val="0"/>
          <c:showBubbleSize val="0"/>
        </c:dLbls>
        <c:marker val="1"/>
        <c:smooth val="0"/>
        <c:axId val="392345752"/>
        <c:axId val="392346144"/>
      </c:lineChart>
      <c:catAx>
        <c:axId val="392345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2346144"/>
        <c:crosses val="autoZero"/>
        <c:auto val="1"/>
        <c:lblAlgn val="ctr"/>
        <c:lblOffset val="100"/>
        <c:tickLblSkip val="1"/>
        <c:tickMarkSkip val="1"/>
        <c:noMultiLvlLbl val="0"/>
      </c:catAx>
      <c:valAx>
        <c:axId val="392346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2345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10563</c:v>
                </c:pt>
                <c:pt idx="5">
                  <c:v>10480</c:v>
                </c:pt>
                <c:pt idx="8">
                  <c:v>10239</c:v>
                </c:pt>
                <c:pt idx="11">
                  <c:v>10048</c:v>
                </c:pt>
                <c:pt idx="14">
                  <c:v>9803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2466</c:v>
                </c:pt>
                <c:pt idx="5">
                  <c:v>2258</c:v>
                </c:pt>
                <c:pt idx="8">
                  <c:v>2047</c:v>
                </c:pt>
                <c:pt idx="11">
                  <c:v>1982</c:v>
                </c:pt>
                <c:pt idx="14">
                  <c:v>1789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539</c:v>
                </c:pt>
                <c:pt idx="5">
                  <c:v>866</c:v>
                </c:pt>
                <c:pt idx="8">
                  <c:v>909</c:v>
                </c:pt>
                <c:pt idx="11">
                  <c:v>732</c:v>
                </c:pt>
                <c:pt idx="14">
                  <c:v>756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13</c:v>
                </c:pt>
                <c:pt idx="3">
                  <c:v>12</c:v>
                </c:pt>
                <c:pt idx="6">
                  <c:v>11</c:v>
                </c:pt>
                <c:pt idx="9">
                  <c:v>10</c:v>
                </c:pt>
                <c:pt idx="12">
                  <c:v>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2036</c:v>
                </c:pt>
                <c:pt idx="3">
                  <c:v>1972</c:v>
                </c:pt>
                <c:pt idx="6">
                  <c:v>1900</c:v>
                </c:pt>
                <c:pt idx="9">
                  <c:v>1830</c:v>
                </c:pt>
                <c:pt idx="12">
                  <c:v>1725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688</c:v>
                </c:pt>
                <c:pt idx="3">
                  <c:v>627</c:v>
                </c:pt>
                <c:pt idx="6">
                  <c:v>650</c:v>
                </c:pt>
                <c:pt idx="9">
                  <c:v>588</c:v>
                </c:pt>
                <c:pt idx="12">
                  <c:v>592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8225</c:v>
                </c:pt>
                <c:pt idx="3">
                  <c:v>7751</c:v>
                </c:pt>
                <c:pt idx="6">
                  <c:v>7597</c:v>
                </c:pt>
                <c:pt idx="9">
                  <c:v>7686</c:v>
                </c:pt>
                <c:pt idx="12">
                  <c:v>7849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420</c:v>
                </c:pt>
                <c:pt idx="3">
                  <c:v>417</c:v>
                </c:pt>
                <c:pt idx="6">
                  <c:v>375</c:v>
                </c:pt>
                <c:pt idx="9">
                  <c:v>322</c:v>
                </c:pt>
                <c:pt idx="12">
                  <c:v>273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9315</c:v>
                </c:pt>
                <c:pt idx="3">
                  <c:v>8903</c:v>
                </c:pt>
                <c:pt idx="6">
                  <c:v>8232</c:v>
                </c:pt>
                <c:pt idx="9">
                  <c:v>7783</c:v>
                </c:pt>
                <c:pt idx="12">
                  <c:v>7394</c:v>
                </c:pt>
              </c:numCache>
            </c:numRef>
          </c:val>
        </c:ser>
        <c:dLbls>
          <c:showLegendKey val="0"/>
          <c:showVal val="0"/>
          <c:showCatName val="0"/>
          <c:showSerName val="0"/>
          <c:showPercent val="0"/>
          <c:showBubbleSize val="0"/>
        </c:dLbls>
        <c:gapWidth val="100"/>
        <c:overlap val="100"/>
        <c:axId val="439497752"/>
        <c:axId val="4394981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7127</c:v>
                </c:pt>
                <c:pt idx="2">
                  <c:v>#N/A</c:v>
                </c:pt>
                <c:pt idx="3">
                  <c:v>#N/A</c:v>
                </c:pt>
                <c:pt idx="4">
                  <c:v>6078</c:v>
                </c:pt>
                <c:pt idx="5">
                  <c:v>#N/A</c:v>
                </c:pt>
                <c:pt idx="6">
                  <c:v>#N/A</c:v>
                </c:pt>
                <c:pt idx="7">
                  <c:v>5570</c:v>
                </c:pt>
                <c:pt idx="8">
                  <c:v>#N/A</c:v>
                </c:pt>
                <c:pt idx="9">
                  <c:v>#N/A</c:v>
                </c:pt>
                <c:pt idx="10">
                  <c:v>5456</c:v>
                </c:pt>
                <c:pt idx="11">
                  <c:v>#N/A</c:v>
                </c:pt>
                <c:pt idx="12">
                  <c:v>#N/A</c:v>
                </c:pt>
                <c:pt idx="13">
                  <c:v>5495</c:v>
                </c:pt>
                <c:pt idx="14">
                  <c:v>#N/A</c:v>
                </c:pt>
              </c:numCache>
            </c:numRef>
          </c:val>
          <c:smooth val="0"/>
        </c:ser>
        <c:dLbls>
          <c:showLegendKey val="0"/>
          <c:showVal val="0"/>
          <c:showCatName val="0"/>
          <c:showSerName val="0"/>
          <c:showPercent val="0"/>
          <c:showBubbleSize val="0"/>
        </c:dLbls>
        <c:marker val="1"/>
        <c:smooth val="0"/>
        <c:axId val="439497752"/>
        <c:axId val="439498144"/>
      </c:lineChart>
      <c:catAx>
        <c:axId val="439497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39498144"/>
        <c:crosses val="autoZero"/>
        <c:auto val="1"/>
        <c:lblAlgn val="ctr"/>
        <c:lblOffset val="100"/>
        <c:tickLblSkip val="1"/>
        <c:tickMarkSkip val="1"/>
        <c:noMultiLvlLbl val="0"/>
      </c:catAx>
      <c:valAx>
        <c:axId val="439498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9497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北海道余市町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20,152
20,055
140.59
8,855,518
8,466,832
293,599
5,743,251
7,394,284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112.8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人口の減少や高齢化率が高いことにより課税客体が少なく、また、長引く景気低迷により地方税収入が類似団体より低いことから平均を大きく下回る</a:t>
          </a:r>
          <a:r>
            <a:rPr lang="en-US" altLang="ja-JP" sz="1100">
              <a:solidFill>
                <a:schemeClr val="dk1"/>
              </a:solidFill>
              <a:effectLst/>
              <a:latin typeface="+mn-lt"/>
              <a:ea typeface="+mn-ea"/>
              <a:cs typeface="+mn-cs"/>
            </a:rPr>
            <a:t>0.31</a:t>
          </a:r>
          <a:r>
            <a:rPr lang="ja-JP" altLang="ja-JP" sz="1100">
              <a:solidFill>
                <a:schemeClr val="dk1"/>
              </a:solidFill>
              <a:effectLst/>
              <a:latin typeface="+mn-lt"/>
              <a:ea typeface="+mn-ea"/>
              <a:cs typeface="+mn-cs"/>
            </a:rPr>
            <a:t>となっている。今後は更なる滞納税額等の圧縮、徴収率向上に取組み、自主財源の確保を図るとともに引き続き徹底した歳出削減に努めることにより財政の健全化を図る。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60678</xdr:rowOff>
    </xdr:from>
    <xdr:to>
      <xdr:col>7</xdr:col>
      <xdr:colOff>152400</xdr:colOff>
      <xdr:row>45</xdr:row>
      <xdr:rowOff>60678</xdr:rowOff>
    </xdr:to>
    <xdr:cxnSp macro="">
      <xdr:nvCxnSpPr>
        <xdr:cNvPr id="67" name="直線コネクタ 66"/>
        <xdr:cNvCxnSpPr/>
      </xdr:nvCxnSpPr>
      <xdr:spPr>
        <a:xfrm>
          <a:off x="4114800" y="77759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47272</xdr:rowOff>
    </xdr:from>
    <xdr:to>
      <xdr:col>6</xdr:col>
      <xdr:colOff>0</xdr:colOff>
      <xdr:row>45</xdr:row>
      <xdr:rowOff>60678</xdr:rowOff>
    </xdr:to>
    <xdr:cxnSp macro="">
      <xdr:nvCxnSpPr>
        <xdr:cNvPr id="70" name="直線コネクタ 69"/>
        <xdr:cNvCxnSpPr/>
      </xdr:nvCxnSpPr>
      <xdr:spPr>
        <a:xfrm>
          <a:off x="3225800" y="77625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33867</xdr:rowOff>
    </xdr:from>
    <xdr:to>
      <xdr:col>4</xdr:col>
      <xdr:colOff>482600</xdr:colOff>
      <xdr:row>45</xdr:row>
      <xdr:rowOff>47272</xdr:rowOff>
    </xdr:to>
    <xdr:cxnSp macro="">
      <xdr:nvCxnSpPr>
        <xdr:cNvPr id="73" name="直線コネクタ 72"/>
        <xdr:cNvCxnSpPr/>
      </xdr:nvCxnSpPr>
      <xdr:spPr>
        <a:xfrm>
          <a:off x="2336800" y="77491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20461</xdr:rowOff>
    </xdr:from>
    <xdr:to>
      <xdr:col>3</xdr:col>
      <xdr:colOff>279400</xdr:colOff>
      <xdr:row>45</xdr:row>
      <xdr:rowOff>33867</xdr:rowOff>
    </xdr:to>
    <xdr:cxnSp macro="">
      <xdr:nvCxnSpPr>
        <xdr:cNvPr id="76" name="直線コネクタ 75"/>
        <xdr:cNvCxnSpPr/>
      </xdr:nvCxnSpPr>
      <xdr:spPr>
        <a:xfrm>
          <a:off x="1447800" y="77357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45</xdr:row>
      <xdr:rowOff>9878</xdr:rowOff>
    </xdr:from>
    <xdr:to>
      <xdr:col>7</xdr:col>
      <xdr:colOff>203200</xdr:colOff>
      <xdr:row>45</xdr:row>
      <xdr:rowOff>111478</xdr:rowOff>
    </xdr:to>
    <xdr:sp macro="" textlink="">
      <xdr:nvSpPr>
        <xdr:cNvPr id="86" name="円/楕円 85"/>
        <xdr:cNvSpPr/>
      </xdr:nvSpPr>
      <xdr:spPr>
        <a:xfrm>
          <a:off x="4902200" y="772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77205</xdr:rowOff>
    </xdr:from>
    <xdr:ext cx="762000" cy="259045"/>
    <xdr:sp macro="" textlink="">
      <xdr:nvSpPr>
        <xdr:cNvPr id="87" name="財政力該当値テキスト"/>
        <xdr:cNvSpPr txBox="1"/>
      </xdr:nvSpPr>
      <xdr:spPr>
        <a:xfrm>
          <a:off x="5041900" y="762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45</xdr:row>
      <xdr:rowOff>9878</xdr:rowOff>
    </xdr:from>
    <xdr:to>
      <xdr:col>6</xdr:col>
      <xdr:colOff>50800</xdr:colOff>
      <xdr:row>45</xdr:row>
      <xdr:rowOff>111478</xdr:rowOff>
    </xdr:to>
    <xdr:sp macro="" textlink="">
      <xdr:nvSpPr>
        <xdr:cNvPr id="88" name="円/楕円 87"/>
        <xdr:cNvSpPr/>
      </xdr:nvSpPr>
      <xdr:spPr>
        <a:xfrm>
          <a:off x="4064000" y="772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96255</xdr:rowOff>
    </xdr:from>
    <xdr:ext cx="736600" cy="259045"/>
    <xdr:sp macro="" textlink="">
      <xdr:nvSpPr>
        <xdr:cNvPr id="89" name="テキスト ボックス 88"/>
        <xdr:cNvSpPr txBox="1"/>
      </xdr:nvSpPr>
      <xdr:spPr>
        <a:xfrm>
          <a:off x="3733800" y="7811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167922</xdr:rowOff>
    </xdr:from>
    <xdr:to>
      <xdr:col>4</xdr:col>
      <xdr:colOff>533400</xdr:colOff>
      <xdr:row>45</xdr:row>
      <xdr:rowOff>98072</xdr:rowOff>
    </xdr:to>
    <xdr:sp macro="" textlink="">
      <xdr:nvSpPr>
        <xdr:cNvPr id="90" name="円/楕円 89"/>
        <xdr:cNvSpPr/>
      </xdr:nvSpPr>
      <xdr:spPr>
        <a:xfrm>
          <a:off x="3175000" y="7711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82849</xdr:rowOff>
    </xdr:from>
    <xdr:ext cx="762000" cy="259045"/>
    <xdr:sp macro="" textlink="">
      <xdr:nvSpPr>
        <xdr:cNvPr id="91" name="テキスト ボックス 90"/>
        <xdr:cNvSpPr txBox="1"/>
      </xdr:nvSpPr>
      <xdr:spPr>
        <a:xfrm>
          <a:off x="2844800" y="779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154517</xdr:rowOff>
    </xdr:from>
    <xdr:to>
      <xdr:col>3</xdr:col>
      <xdr:colOff>330200</xdr:colOff>
      <xdr:row>45</xdr:row>
      <xdr:rowOff>84667</xdr:rowOff>
    </xdr:to>
    <xdr:sp macro="" textlink="">
      <xdr:nvSpPr>
        <xdr:cNvPr id="92" name="円/楕円 91"/>
        <xdr:cNvSpPr/>
      </xdr:nvSpPr>
      <xdr:spPr>
        <a:xfrm>
          <a:off x="2286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69444</xdr:rowOff>
    </xdr:from>
    <xdr:ext cx="762000" cy="259045"/>
    <xdr:sp macro="" textlink="">
      <xdr:nvSpPr>
        <xdr:cNvPr id="93" name="テキスト ボックス 92"/>
        <xdr:cNvSpPr txBox="1"/>
      </xdr:nvSpPr>
      <xdr:spPr>
        <a:xfrm>
          <a:off x="1955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141111</xdr:rowOff>
    </xdr:from>
    <xdr:to>
      <xdr:col>2</xdr:col>
      <xdr:colOff>127000</xdr:colOff>
      <xdr:row>45</xdr:row>
      <xdr:rowOff>71261</xdr:rowOff>
    </xdr:to>
    <xdr:sp macro="" textlink="">
      <xdr:nvSpPr>
        <xdr:cNvPr id="94" name="円/楕円 93"/>
        <xdr:cNvSpPr/>
      </xdr:nvSpPr>
      <xdr:spPr>
        <a:xfrm>
          <a:off x="1397000" y="768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56038</xdr:rowOff>
    </xdr:from>
    <xdr:ext cx="762000" cy="259045"/>
    <xdr:sp macro="" textlink="">
      <xdr:nvSpPr>
        <xdr:cNvPr id="95" name="テキスト ボックス 94"/>
        <xdr:cNvSpPr txBox="1"/>
      </xdr:nvSpPr>
      <xdr:spPr>
        <a:xfrm>
          <a:off x="1066800" y="77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固定資産税や市町村たばこ税などの町税や地方交付税、臨時財政対策債の減少などにより経常一般財源が前年度より減少した一方、新規債の発行抑制による公債費の減少や、物件費、維持補修費等の縮減による歳出経常一般財源の減少により、前年度より</a:t>
          </a:r>
          <a:r>
            <a:rPr lang="en-US" altLang="ja-JP" sz="1100">
              <a:solidFill>
                <a:schemeClr val="dk1"/>
              </a:solidFill>
              <a:effectLst/>
              <a:latin typeface="+mn-lt"/>
              <a:ea typeface="+mn-ea"/>
              <a:cs typeface="+mn-cs"/>
            </a:rPr>
            <a:t>0.3</a:t>
          </a:r>
          <a:r>
            <a:rPr lang="ja-JP" altLang="ja-JP" sz="1100">
              <a:solidFill>
                <a:schemeClr val="dk1"/>
              </a:solidFill>
              <a:effectLst/>
              <a:latin typeface="+mn-lt"/>
              <a:ea typeface="+mn-ea"/>
              <a:cs typeface="+mn-cs"/>
            </a:rPr>
            <a:t>％比率が改善した。しかし、依然として類似団体平均を大きく上回っており、今後については、投資的経費にかかる新規発行債の抑制による公債費の縮減や事務事業の見直しの継続、更には特別会計への繰出金の圧縮などによる経常経費の削減を図るとともに、町税の徴収率の向上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19812</xdr:rowOff>
    </xdr:from>
    <xdr:to>
      <xdr:col>7</xdr:col>
      <xdr:colOff>152400</xdr:colOff>
      <xdr:row>66</xdr:row>
      <xdr:rowOff>34290</xdr:rowOff>
    </xdr:to>
    <xdr:cxnSp macro="">
      <xdr:nvCxnSpPr>
        <xdr:cNvPr id="128" name="直線コネクタ 127"/>
        <xdr:cNvCxnSpPr/>
      </xdr:nvCxnSpPr>
      <xdr:spPr>
        <a:xfrm flipV="1">
          <a:off x="4114800" y="11335512"/>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34290</xdr:rowOff>
    </xdr:from>
    <xdr:to>
      <xdr:col>6</xdr:col>
      <xdr:colOff>0</xdr:colOff>
      <xdr:row>66</xdr:row>
      <xdr:rowOff>82550</xdr:rowOff>
    </xdr:to>
    <xdr:cxnSp macro="">
      <xdr:nvCxnSpPr>
        <xdr:cNvPr id="131" name="直線コネクタ 130"/>
        <xdr:cNvCxnSpPr/>
      </xdr:nvCxnSpPr>
      <xdr:spPr>
        <a:xfrm flipV="1">
          <a:off x="3225800" y="1134999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147828</xdr:rowOff>
    </xdr:from>
    <xdr:to>
      <xdr:col>4</xdr:col>
      <xdr:colOff>482600</xdr:colOff>
      <xdr:row>66</xdr:row>
      <xdr:rowOff>82550</xdr:rowOff>
    </xdr:to>
    <xdr:cxnSp macro="">
      <xdr:nvCxnSpPr>
        <xdr:cNvPr id="134" name="直線コネクタ 133"/>
        <xdr:cNvCxnSpPr/>
      </xdr:nvCxnSpPr>
      <xdr:spPr>
        <a:xfrm>
          <a:off x="2336800" y="1129207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147828</xdr:rowOff>
    </xdr:from>
    <xdr:to>
      <xdr:col>3</xdr:col>
      <xdr:colOff>279400</xdr:colOff>
      <xdr:row>65</xdr:row>
      <xdr:rowOff>147828</xdr:rowOff>
    </xdr:to>
    <xdr:cxnSp macro="">
      <xdr:nvCxnSpPr>
        <xdr:cNvPr id="137" name="直線コネクタ 136"/>
        <xdr:cNvCxnSpPr/>
      </xdr:nvCxnSpPr>
      <xdr:spPr>
        <a:xfrm>
          <a:off x="1447800" y="112920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140462</xdr:rowOff>
    </xdr:from>
    <xdr:to>
      <xdr:col>7</xdr:col>
      <xdr:colOff>203200</xdr:colOff>
      <xdr:row>66</xdr:row>
      <xdr:rowOff>70612</xdr:rowOff>
    </xdr:to>
    <xdr:sp macro="" textlink="">
      <xdr:nvSpPr>
        <xdr:cNvPr id="147" name="円/楕円 146"/>
        <xdr:cNvSpPr/>
      </xdr:nvSpPr>
      <xdr:spPr>
        <a:xfrm>
          <a:off x="4902200" y="1128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112539</xdr:rowOff>
    </xdr:from>
    <xdr:ext cx="762000" cy="259045"/>
    <xdr:sp macro="" textlink="">
      <xdr:nvSpPr>
        <xdr:cNvPr id="148" name="財政構造の弾力性該当値テキスト"/>
        <xdr:cNvSpPr txBox="1"/>
      </xdr:nvSpPr>
      <xdr:spPr>
        <a:xfrm>
          <a:off x="5041900" y="11256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154940</xdr:rowOff>
    </xdr:from>
    <xdr:to>
      <xdr:col>6</xdr:col>
      <xdr:colOff>50800</xdr:colOff>
      <xdr:row>66</xdr:row>
      <xdr:rowOff>85090</xdr:rowOff>
    </xdr:to>
    <xdr:sp macro="" textlink="">
      <xdr:nvSpPr>
        <xdr:cNvPr id="149" name="円/楕円 148"/>
        <xdr:cNvSpPr/>
      </xdr:nvSpPr>
      <xdr:spPr>
        <a:xfrm>
          <a:off x="4064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69867</xdr:rowOff>
    </xdr:from>
    <xdr:ext cx="736600" cy="259045"/>
    <xdr:sp macro="" textlink="">
      <xdr:nvSpPr>
        <xdr:cNvPr id="150" name="テキスト ボックス 149"/>
        <xdr:cNvSpPr txBox="1"/>
      </xdr:nvSpPr>
      <xdr:spPr>
        <a:xfrm>
          <a:off x="3733800" y="1138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31750</xdr:rowOff>
    </xdr:from>
    <xdr:to>
      <xdr:col>4</xdr:col>
      <xdr:colOff>533400</xdr:colOff>
      <xdr:row>66</xdr:row>
      <xdr:rowOff>133350</xdr:rowOff>
    </xdr:to>
    <xdr:sp macro="" textlink="">
      <xdr:nvSpPr>
        <xdr:cNvPr id="151" name="円/楕円 150"/>
        <xdr:cNvSpPr/>
      </xdr:nvSpPr>
      <xdr:spPr>
        <a:xfrm>
          <a:off x="3175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118127</xdr:rowOff>
    </xdr:from>
    <xdr:ext cx="762000" cy="259045"/>
    <xdr:sp macro="" textlink="">
      <xdr:nvSpPr>
        <xdr:cNvPr id="152" name="テキスト ボックス 151"/>
        <xdr:cNvSpPr txBox="1"/>
      </xdr:nvSpPr>
      <xdr:spPr>
        <a:xfrm>
          <a:off x="2844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97028</xdr:rowOff>
    </xdr:from>
    <xdr:to>
      <xdr:col>3</xdr:col>
      <xdr:colOff>330200</xdr:colOff>
      <xdr:row>66</xdr:row>
      <xdr:rowOff>27178</xdr:rowOff>
    </xdr:to>
    <xdr:sp macro="" textlink="">
      <xdr:nvSpPr>
        <xdr:cNvPr id="153" name="円/楕円 152"/>
        <xdr:cNvSpPr/>
      </xdr:nvSpPr>
      <xdr:spPr>
        <a:xfrm>
          <a:off x="2286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11955</xdr:rowOff>
    </xdr:from>
    <xdr:ext cx="762000" cy="259045"/>
    <xdr:sp macro="" textlink="">
      <xdr:nvSpPr>
        <xdr:cNvPr id="154" name="テキスト ボックス 153"/>
        <xdr:cNvSpPr txBox="1"/>
      </xdr:nvSpPr>
      <xdr:spPr>
        <a:xfrm>
          <a:off x="1955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97028</xdr:rowOff>
    </xdr:from>
    <xdr:to>
      <xdr:col>2</xdr:col>
      <xdr:colOff>127000</xdr:colOff>
      <xdr:row>66</xdr:row>
      <xdr:rowOff>27178</xdr:rowOff>
    </xdr:to>
    <xdr:sp macro="" textlink="">
      <xdr:nvSpPr>
        <xdr:cNvPr id="155" name="円/楕円 154"/>
        <xdr:cNvSpPr/>
      </xdr:nvSpPr>
      <xdr:spPr>
        <a:xfrm>
          <a:off x="1397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11955</xdr:rowOff>
    </xdr:from>
    <xdr:ext cx="762000" cy="259045"/>
    <xdr:sp macro="" textlink="">
      <xdr:nvSpPr>
        <xdr:cNvPr id="156" name="テキスト ボックス 155"/>
        <xdr:cNvSpPr txBox="1"/>
      </xdr:nvSpPr>
      <xdr:spPr>
        <a:xfrm>
          <a:off x="1066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[136,876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145,707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類似団体平均に比べ高くなっているのは、物件費が類似団体より約</a:t>
          </a:r>
          <a:r>
            <a:rPr lang="en-US" altLang="ja-JP" sz="1100">
              <a:solidFill>
                <a:schemeClr val="dk1"/>
              </a:solidFill>
              <a:effectLst/>
              <a:latin typeface="+mn-lt"/>
              <a:ea typeface="+mn-ea"/>
              <a:cs typeface="+mn-cs"/>
            </a:rPr>
            <a:t>8,000</a:t>
          </a:r>
          <a:r>
            <a:rPr lang="ja-JP" altLang="ja-JP" sz="1100">
              <a:solidFill>
                <a:schemeClr val="dk1"/>
              </a:solidFill>
              <a:effectLst/>
              <a:latin typeface="+mn-lt"/>
              <a:ea typeface="+mn-ea"/>
              <a:cs typeface="+mn-cs"/>
            </a:rPr>
            <a:t>円程低く、逆に「人口</a:t>
          </a:r>
          <a:r>
            <a:rPr lang="en-US" altLang="ja-JP" sz="1100">
              <a:solidFill>
                <a:schemeClr val="dk1"/>
              </a:solidFill>
              <a:effectLst/>
              <a:latin typeface="+mn-lt"/>
              <a:ea typeface="+mn-ea"/>
              <a:cs typeface="+mn-cs"/>
            </a:rPr>
            <a:t>1000</a:t>
          </a:r>
          <a:r>
            <a:rPr lang="ja-JP" altLang="ja-JP" sz="1100">
              <a:solidFill>
                <a:schemeClr val="dk1"/>
              </a:solidFill>
              <a:effectLst/>
              <a:latin typeface="+mn-lt"/>
              <a:ea typeface="+mn-ea"/>
              <a:cs typeface="+mn-cs"/>
            </a:rPr>
            <a:t>人当たり職員数」が類似団体平均よりも</a:t>
          </a:r>
          <a:r>
            <a:rPr lang="en-US" altLang="ja-JP" sz="1100">
              <a:solidFill>
                <a:schemeClr val="dk1"/>
              </a:solidFill>
              <a:effectLst/>
              <a:latin typeface="+mn-lt"/>
              <a:ea typeface="+mn-ea"/>
              <a:cs typeface="+mn-cs"/>
            </a:rPr>
            <a:t>1.70</a:t>
          </a:r>
          <a:r>
            <a:rPr lang="ja-JP" altLang="ja-JP" sz="1100">
              <a:solidFill>
                <a:schemeClr val="dk1"/>
              </a:solidFill>
              <a:effectLst/>
              <a:latin typeface="+mn-lt"/>
              <a:ea typeface="+mn-ea"/>
              <a:cs typeface="+mn-cs"/>
            </a:rPr>
            <a:t>人上回っていることもあり人件費が類似団体より約</a:t>
          </a:r>
          <a:r>
            <a:rPr lang="en-US" altLang="ja-JP" sz="1100">
              <a:solidFill>
                <a:schemeClr val="dk1"/>
              </a:solidFill>
              <a:effectLst/>
              <a:latin typeface="+mn-lt"/>
              <a:ea typeface="+mn-ea"/>
              <a:cs typeface="+mn-cs"/>
            </a:rPr>
            <a:t>19,000</a:t>
          </a:r>
          <a:r>
            <a:rPr lang="ja-JP" altLang="ja-JP" sz="1100">
              <a:solidFill>
                <a:schemeClr val="dk1"/>
              </a:solidFill>
              <a:effectLst/>
              <a:latin typeface="+mn-lt"/>
              <a:ea typeface="+mn-ea"/>
              <a:cs typeface="+mn-cs"/>
            </a:rPr>
            <a:t>円程高いなど人件費によるものが大きい。今後も適正な定員管理より人件費の縮減に努める。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150313</xdr:rowOff>
    </xdr:from>
    <xdr:to>
      <xdr:col>7</xdr:col>
      <xdr:colOff>152400</xdr:colOff>
      <xdr:row>84</xdr:row>
      <xdr:rowOff>97639</xdr:rowOff>
    </xdr:to>
    <xdr:cxnSp macro="">
      <xdr:nvCxnSpPr>
        <xdr:cNvPr id="191" name="直線コネクタ 190"/>
        <xdr:cNvCxnSpPr/>
      </xdr:nvCxnSpPr>
      <xdr:spPr>
        <a:xfrm>
          <a:off x="4114800" y="14380663"/>
          <a:ext cx="838200" cy="118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2"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150313</xdr:rowOff>
    </xdr:from>
    <xdr:to>
      <xdr:col>6</xdr:col>
      <xdr:colOff>0</xdr:colOff>
      <xdr:row>83</xdr:row>
      <xdr:rowOff>150909</xdr:rowOff>
    </xdr:to>
    <xdr:cxnSp macro="">
      <xdr:nvCxnSpPr>
        <xdr:cNvPr id="194" name="直線コネクタ 193"/>
        <xdr:cNvCxnSpPr/>
      </xdr:nvCxnSpPr>
      <xdr:spPr>
        <a:xfrm flipV="1">
          <a:off x="3225800" y="14380663"/>
          <a:ext cx="889000" cy="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140911</xdr:rowOff>
    </xdr:from>
    <xdr:to>
      <xdr:col>4</xdr:col>
      <xdr:colOff>482600</xdr:colOff>
      <xdr:row>83</xdr:row>
      <xdr:rowOff>150909</xdr:rowOff>
    </xdr:to>
    <xdr:cxnSp macro="">
      <xdr:nvCxnSpPr>
        <xdr:cNvPr id="197" name="直線コネクタ 196"/>
        <xdr:cNvCxnSpPr/>
      </xdr:nvCxnSpPr>
      <xdr:spPr>
        <a:xfrm>
          <a:off x="2336800" y="14371261"/>
          <a:ext cx="889000" cy="9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100614</xdr:rowOff>
    </xdr:from>
    <xdr:to>
      <xdr:col>3</xdr:col>
      <xdr:colOff>279400</xdr:colOff>
      <xdr:row>83</xdr:row>
      <xdr:rowOff>140911</xdr:rowOff>
    </xdr:to>
    <xdr:cxnSp macro="">
      <xdr:nvCxnSpPr>
        <xdr:cNvPr id="200" name="直線コネクタ 199"/>
        <xdr:cNvCxnSpPr/>
      </xdr:nvCxnSpPr>
      <xdr:spPr>
        <a:xfrm>
          <a:off x="1447800" y="14330964"/>
          <a:ext cx="889000" cy="40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46839</xdr:rowOff>
    </xdr:from>
    <xdr:to>
      <xdr:col>7</xdr:col>
      <xdr:colOff>203200</xdr:colOff>
      <xdr:row>84</xdr:row>
      <xdr:rowOff>148439</xdr:rowOff>
    </xdr:to>
    <xdr:sp macro="" textlink="">
      <xdr:nvSpPr>
        <xdr:cNvPr id="210" name="円/楕円 209"/>
        <xdr:cNvSpPr/>
      </xdr:nvSpPr>
      <xdr:spPr>
        <a:xfrm>
          <a:off x="4902200" y="14448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18916</xdr:rowOff>
    </xdr:from>
    <xdr:ext cx="762000" cy="259045"/>
    <xdr:sp macro="" textlink="">
      <xdr:nvSpPr>
        <xdr:cNvPr id="211" name="人件費・物件費等の状況該当値テキスト"/>
        <xdr:cNvSpPr txBox="1"/>
      </xdr:nvSpPr>
      <xdr:spPr>
        <a:xfrm>
          <a:off x="5041900" y="14420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136,876</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99513</xdr:rowOff>
    </xdr:from>
    <xdr:to>
      <xdr:col>6</xdr:col>
      <xdr:colOff>50800</xdr:colOff>
      <xdr:row>84</xdr:row>
      <xdr:rowOff>29663</xdr:rowOff>
    </xdr:to>
    <xdr:sp macro="" textlink="">
      <xdr:nvSpPr>
        <xdr:cNvPr id="212" name="円/楕円 211"/>
        <xdr:cNvSpPr/>
      </xdr:nvSpPr>
      <xdr:spPr>
        <a:xfrm>
          <a:off x="4064000" y="1432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14440</xdr:rowOff>
    </xdr:from>
    <xdr:ext cx="736600" cy="259045"/>
    <xdr:sp macro="" textlink="">
      <xdr:nvSpPr>
        <xdr:cNvPr id="213" name="テキスト ボックス 212"/>
        <xdr:cNvSpPr txBox="1"/>
      </xdr:nvSpPr>
      <xdr:spPr>
        <a:xfrm>
          <a:off x="3733800" y="1441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122,109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100109</xdr:rowOff>
    </xdr:from>
    <xdr:to>
      <xdr:col>4</xdr:col>
      <xdr:colOff>533400</xdr:colOff>
      <xdr:row>84</xdr:row>
      <xdr:rowOff>30259</xdr:rowOff>
    </xdr:to>
    <xdr:sp macro="" textlink="">
      <xdr:nvSpPr>
        <xdr:cNvPr id="214" name="円/楕円 213"/>
        <xdr:cNvSpPr/>
      </xdr:nvSpPr>
      <xdr:spPr>
        <a:xfrm>
          <a:off x="3175000" y="14330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15036</xdr:rowOff>
    </xdr:from>
    <xdr:ext cx="762000" cy="259045"/>
    <xdr:sp macro="" textlink="">
      <xdr:nvSpPr>
        <xdr:cNvPr id="215" name="テキスト ボックス 214"/>
        <xdr:cNvSpPr txBox="1"/>
      </xdr:nvSpPr>
      <xdr:spPr>
        <a:xfrm>
          <a:off x="2844800" y="144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122,183</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90111</xdr:rowOff>
    </xdr:from>
    <xdr:to>
      <xdr:col>3</xdr:col>
      <xdr:colOff>330200</xdr:colOff>
      <xdr:row>84</xdr:row>
      <xdr:rowOff>20261</xdr:rowOff>
    </xdr:to>
    <xdr:sp macro="" textlink="">
      <xdr:nvSpPr>
        <xdr:cNvPr id="216" name="円/楕円 215"/>
        <xdr:cNvSpPr/>
      </xdr:nvSpPr>
      <xdr:spPr>
        <a:xfrm>
          <a:off x="2286000" y="1432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5038</xdr:rowOff>
    </xdr:from>
    <xdr:ext cx="762000" cy="259045"/>
    <xdr:sp macro="" textlink="">
      <xdr:nvSpPr>
        <xdr:cNvPr id="217" name="テキスト ボックス 216"/>
        <xdr:cNvSpPr txBox="1"/>
      </xdr:nvSpPr>
      <xdr:spPr>
        <a:xfrm>
          <a:off x="1955800" y="14406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120,940</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49814</xdr:rowOff>
    </xdr:from>
    <xdr:to>
      <xdr:col>2</xdr:col>
      <xdr:colOff>127000</xdr:colOff>
      <xdr:row>83</xdr:row>
      <xdr:rowOff>151414</xdr:rowOff>
    </xdr:to>
    <xdr:sp macro="" textlink="">
      <xdr:nvSpPr>
        <xdr:cNvPr id="218" name="円/楕円 217"/>
        <xdr:cNvSpPr/>
      </xdr:nvSpPr>
      <xdr:spPr>
        <a:xfrm>
          <a:off x="1397000" y="1428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136191</xdr:rowOff>
    </xdr:from>
    <xdr:ext cx="762000" cy="259045"/>
    <xdr:sp macro="" textlink="">
      <xdr:nvSpPr>
        <xdr:cNvPr id="219" name="テキスト ボックス 218"/>
        <xdr:cNvSpPr txBox="1"/>
      </xdr:nvSpPr>
      <xdr:spPr>
        <a:xfrm>
          <a:off x="1066800" y="14366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115,930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本町においては、国の給与水準に準拠し給与改定を行ったが、職員の構成変動等のため類似団体平均より</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上回った。近年は、計画的に職員採用を行っているが、高年齢層の比率が高いことから、今後も引き続き平均水準を維持できるよう努める。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66221</xdr:rowOff>
    </xdr:from>
    <xdr:to>
      <xdr:col>24</xdr:col>
      <xdr:colOff>558800</xdr:colOff>
      <xdr:row>85</xdr:row>
      <xdr:rowOff>135164</xdr:rowOff>
    </xdr:to>
    <xdr:cxnSp macro="">
      <xdr:nvCxnSpPr>
        <xdr:cNvPr id="255" name="直線コネクタ 254"/>
        <xdr:cNvCxnSpPr/>
      </xdr:nvCxnSpPr>
      <xdr:spPr>
        <a:xfrm>
          <a:off x="16179800" y="14639471"/>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88493</xdr:rowOff>
    </xdr:from>
    <xdr:ext cx="762000" cy="259045"/>
    <xdr:sp macro="" textlink="">
      <xdr:nvSpPr>
        <xdr:cNvPr id="256" name="給与水準   （国との比較）平均値テキスト"/>
        <xdr:cNvSpPr txBox="1"/>
      </xdr:nvSpPr>
      <xdr:spPr>
        <a:xfrm>
          <a:off x="17106900" y="14318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66221</xdr:rowOff>
    </xdr:from>
    <xdr:to>
      <xdr:col>23</xdr:col>
      <xdr:colOff>406400</xdr:colOff>
      <xdr:row>85</xdr:row>
      <xdr:rowOff>146655</xdr:rowOff>
    </xdr:to>
    <xdr:cxnSp macro="">
      <xdr:nvCxnSpPr>
        <xdr:cNvPr id="258" name="直線コネクタ 257"/>
        <xdr:cNvCxnSpPr/>
      </xdr:nvCxnSpPr>
      <xdr:spPr>
        <a:xfrm flipV="1">
          <a:off x="15290800" y="14639471"/>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804</xdr:rowOff>
    </xdr:from>
    <xdr:ext cx="736600" cy="259045"/>
    <xdr:sp macro="" textlink="">
      <xdr:nvSpPr>
        <xdr:cNvPr id="260" name="テキスト ボックス 259"/>
        <xdr:cNvSpPr txBox="1"/>
      </xdr:nvSpPr>
      <xdr:spPr>
        <a:xfrm>
          <a:off x="15798800" y="14231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146655</xdr:rowOff>
    </xdr:from>
    <xdr:to>
      <xdr:col>22</xdr:col>
      <xdr:colOff>203200</xdr:colOff>
      <xdr:row>86</xdr:row>
      <xdr:rowOff>21166</xdr:rowOff>
    </xdr:to>
    <xdr:cxnSp macro="">
      <xdr:nvCxnSpPr>
        <xdr:cNvPr id="261" name="直線コネクタ 260"/>
        <xdr:cNvCxnSpPr/>
      </xdr:nvCxnSpPr>
      <xdr:spPr>
        <a:xfrm flipV="1">
          <a:off x="14401800" y="1471990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107648</xdr:rowOff>
    </xdr:from>
    <xdr:to>
      <xdr:col>21</xdr:col>
      <xdr:colOff>0</xdr:colOff>
      <xdr:row>86</xdr:row>
      <xdr:rowOff>21166</xdr:rowOff>
    </xdr:to>
    <xdr:cxnSp macro="">
      <xdr:nvCxnSpPr>
        <xdr:cNvPr id="264" name="直線コネクタ 263"/>
        <xdr:cNvCxnSpPr/>
      </xdr:nvCxnSpPr>
      <xdr:spPr>
        <a:xfrm>
          <a:off x="13512800" y="13823648"/>
          <a:ext cx="889000" cy="942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67" name="フローチャート : 判断 266"/>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135363</xdr:rowOff>
    </xdr:from>
    <xdr:ext cx="762000" cy="259045"/>
    <xdr:sp macro="" textlink="">
      <xdr:nvSpPr>
        <xdr:cNvPr id="268" name="テキスト ボックス 267"/>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84364</xdr:rowOff>
    </xdr:from>
    <xdr:to>
      <xdr:col>24</xdr:col>
      <xdr:colOff>609600</xdr:colOff>
      <xdr:row>86</xdr:row>
      <xdr:rowOff>14514</xdr:rowOff>
    </xdr:to>
    <xdr:sp macro="" textlink="">
      <xdr:nvSpPr>
        <xdr:cNvPr id="274" name="円/楕円 273"/>
        <xdr:cNvSpPr/>
      </xdr:nvSpPr>
      <xdr:spPr>
        <a:xfrm>
          <a:off x="169672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56441</xdr:rowOff>
    </xdr:from>
    <xdr:ext cx="762000" cy="259045"/>
    <xdr:sp macro="" textlink="">
      <xdr:nvSpPr>
        <xdr:cNvPr id="275" name="給与水準   （国との比較）該当値テキスト"/>
        <xdr:cNvSpPr txBox="1"/>
      </xdr:nvSpPr>
      <xdr:spPr>
        <a:xfrm>
          <a:off x="17106900" y="1462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15421</xdr:rowOff>
    </xdr:from>
    <xdr:to>
      <xdr:col>23</xdr:col>
      <xdr:colOff>457200</xdr:colOff>
      <xdr:row>85</xdr:row>
      <xdr:rowOff>117021</xdr:rowOff>
    </xdr:to>
    <xdr:sp macro="" textlink="">
      <xdr:nvSpPr>
        <xdr:cNvPr id="276" name="円/楕円 275"/>
        <xdr:cNvSpPr/>
      </xdr:nvSpPr>
      <xdr:spPr>
        <a:xfrm>
          <a:off x="16129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101798</xdr:rowOff>
    </xdr:from>
    <xdr:ext cx="736600" cy="259045"/>
    <xdr:sp macro="" textlink="">
      <xdr:nvSpPr>
        <xdr:cNvPr id="277" name="テキスト ボックス 276"/>
        <xdr:cNvSpPr txBox="1"/>
      </xdr:nvSpPr>
      <xdr:spPr>
        <a:xfrm>
          <a:off x="15798800" y="14675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95855</xdr:rowOff>
    </xdr:from>
    <xdr:to>
      <xdr:col>22</xdr:col>
      <xdr:colOff>254000</xdr:colOff>
      <xdr:row>86</xdr:row>
      <xdr:rowOff>26005</xdr:rowOff>
    </xdr:to>
    <xdr:sp macro="" textlink="">
      <xdr:nvSpPr>
        <xdr:cNvPr id="278" name="円/楕円 277"/>
        <xdr:cNvSpPr/>
      </xdr:nvSpPr>
      <xdr:spPr>
        <a:xfrm>
          <a:off x="15240000" y="1466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36182</xdr:rowOff>
    </xdr:from>
    <xdr:ext cx="762000" cy="259045"/>
    <xdr:sp macro="" textlink="">
      <xdr:nvSpPr>
        <xdr:cNvPr id="279" name="テキスト ボックス 278"/>
        <xdr:cNvSpPr txBox="1"/>
      </xdr:nvSpPr>
      <xdr:spPr>
        <a:xfrm>
          <a:off x="14909800" y="1443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141816</xdr:rowOff>
    </xdr:from>
    <xdr:to>
      <xdr:col>21</xdr:col>
      <xdr:colOff>50800</xdr:colOff>
      <xdr:row>86</xdr:row>
      <xdr:rowOff>71966</xdr:rowOff>
    </xdr:to>
    <xdr:sp macro="" textlink="">
      <xdr:nvSpPr>
        <xdr:cNvPr id="280" name="円/楕円 279"/>
        <xdr:cNvSpPr/>
      </xdr:nvSpPr>
      <xdr:spPr>
        <a:xfrm>
          <a:off x="14351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82143</xdr:rowOff>
    </xdr:from>
    <xdr:ext cx="762000" cy="259045"/>
    <xdr:sp macro="" textlink="">
      <xdr:nvSpPr>
        <xdr:cNvPr id="281" name="テキスト ボックス 280"/>
        <xdr:cNvSpPr txBox="1"/>
      </xdr:nvSpPr>
      <xdr:spPr>
        <a:xfrm>
          <a:off x="14020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56848</xdr:rowOff>
    </xdr:from>
    <xdr:to>
      <xdr:col>19</xdr:col>
      <xdr:colOff>533400</xdr:colOff>
      <xdr:row>80</xdr:row>
      <xdr:rowOff>158448</xdr:rowOff>
    </xdr:to>
    <xdr:sp macro="" textlink="">
      <xdr:nvSpPr>
        <xdr:cNvPr id="282" name="円/楕円 281"/>
        <xdr:cNvSpPr/>
      </xdr:nvSpPr>
      <xdr:spPr>
        <a:xfrm>
          <a:off x="13462000" y="1377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78</xdr:row>
      <xdr:rowOff>168625</xdr:rowOff>
    </xdr:from>
    <xdr:ext cx="762000" cy="259045"/>
    <xdr:sp macro="" textlink="">
      <xdr:nvSpPr>
        <xdr:cNvPr id="283" name="テキスト ボックス 282"/>
        <xdr:cNvSpPr txBox="1"/>
      </xdr:nvSpPr>
      <xdr:spPr>
        <a:xfrm>
          <a:off x="13131800" y="13541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近年の退職者不補充の影響により、職員の採用人数が増加したため類似団体平均１．４１人上回った。今後においても計画的な職員採用を行い適切な定員管理に努めるとともに、適正配置を図る。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51586</xdr:rowOff>
    </xdr:from>
    <xdr:to>
      <xdr:col>24</xdr:col>
      <xdr:colOff>558800</xdr:colOff>
      <xdr:row>61</xdr:row>
      <xdr:rowOff>65375</xdr:rowOff>
    </xdr:to>
    <xdr:cxnSp macro="">
      <xdr:nvCxnSpPr>
        <xdr:cNvPr id="320" name="直線コネクタ 319"/>
        <xdr:cNvCxnSpPr/>
      </xdr:nvCxnSpPr>
      <xdr:spPr>
        <a:xfrm>
          <a:off x="16179800" y="10510036"/>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21"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24009</xdr:rowOff>
    </xdr:from>
    <xdr:to>
      <xdr:col>23</xdr:col>
      <xdr:colOff>406400</xdr:colOff>
      <xdr:row>61</xdr:row>
      <xdr:rowOff>51586</xdr:rowOff>
    </xdr:to>
    <xdr:cxnSp macro="">
      <xdr:nvCxnSpPr>
        <xdr:cNvPr id="323" name="直線コネクタ 322"/>
        <xdr:cNvCxnSpPr/>
      </xdr:nvCxnSpPr>
      <xdr:spPr>
        <a:xfrm>
          <a:off x="15290800" y="10482459"/>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5" name="テキスト ボックス 324"/>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24009</xdr:rowOff>
    </xdr:from>
    <xdr:to>
      <xdr:col>22</xdr:col>
      <xdr:colOff>203200</xdr:colOff>
      <xdr:row>61</xdr:row>
      <xdr:rowOff>68822</xdr:rowOff>
    </xdr:to>
    <xdr:cxnSp macro="">
      <xdr:nvCxnSpPr>
        <xdr:cNvPr id="326" name="直線コネクタ 325"/>
        <xdr:cNvCxnSpPr/>
      </xdr:nvCxnSpPr>
      <xdr:spPr>
        <a:xfrm flipV="1">
          <a:off x="14401800" y="10482459"/>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8" name="テキスト ボックス 327"/>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68822</xdr:rowOff>
    </xdr:from>
    <xdr:to>
      <xdr:col>21</xdr:col>
      <xdr:colOff>0</xdr:colOff>
      <xdr:row>61</xdr:row>
      <xdr:rowOff>72269</xdr:rowOff>
    </xdr:to>
    <xdr:cxnSp macro="">
      <xdr:nvCxnSpPr>
        <xdr:cNvPr id="329" name="直線コネクタ 328"/>
        <xdr:cNvCxnSpPr/>
      </xdr:nvCxnSpPr>
      <xdr:spPr>
        <a:xfrm flipV="1">
          <a:off x="13512800" y="10527272"/>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31" name="テキスト ボックス 330"/>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2" name="フローチャート : 判断 331"/>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3" name="テキスト ボックス 332"/>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14575</xdr:rowOff>
    </xdr:from>
    <xdr:to>
      <xdr:col>24</xdr:col>
      <xdr:colOff>609600</xdr:colOff>
      <xdr:row>61</xdr:row>
      <xdr:rowOff>116175</xdr:rowOff>
    </xdr:to>
    <xdr:sp macro="" textlink="">
      <xdr:nvSpPr>
        <xdr:cNvPr id="339" name="円/楕円 338"/>
        <xdr:cNvSpPr/>
      </xdr:nvSpPr>
      <xdr:spPr>
        <a:xfrm>
          <a:off x="16967200" y="1047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158102</xdr:rowOff>
    </xdr:from>
    <xdr:ext cx="762000" cy="259045"/>
    <xdr:sp macro="" textlink="">
      <xdr:nvSpPr>
        <xdr:cNvPr id="340" name="定員管理の状況該当値テキスト"/>
        <xdr:cNvSpPr txBox="1"/>
      </xdr:nvSpPr>
      <xdr:spPr>
        <a:xfrm>
          <a:off x="17106900" y="10445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786</xdr:rowOff>
    </xdr:from>
    <xdr:to>
      <xdr:col>23</xdr:col>
      <xdr:colOff>457200</xdr:colOff>
      <xdr:row>61</xdr:row>
      <xdr:rowOff>102386</xdr:rowOff>
    </xdr:to>
    <xdr:sp macro="" textlink="">
      <xdr:nvSpPr>
        <xdr:cNvPr id="341" name="円/楕円 340"/>
        <xdr:cNvSpPr/>
      </xdr:nvSpPr>
      <xdr:spPr>
        <a:xfrm>
          <a:off x="16129000" y="104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87163</xdr:rowOff>
    </xdr:from>
    <xdr:ext cx="736600" cy="259045"/>
    <xdr:sp macro="" textlink="">
      <xdr:nvSpPr>
        <xdr:cNvPr id="342" name="テキスト ボックス 341"/>
        <xdr:cNvSpPr txBox="1"/>
      </xdr:nvSpPr>
      <xdr:spPr>
        <a:xfrm>
          <a:off x="15798800" y="10545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144659</xdr:rowOff>
    </xdr:from>
    <xdr:to>
      <xdr:col>22</xdr:col>
      <xdr:colOff>254000</xdr:colOff>
      <xdr:row>61</xdr:row>
      <xdr:rowOff>74809</xdr:rowOff>
    </xdr:to>
    <xdr:sp macro="" textlink="">
      <xdr:nvSpPr>
        <xdr:cNvPr id="343" name="円/楕円 342"/>
        <xdr:cNvSpPr/>
      </xdr:nvSpPr>
      <xdr:spPr>
        <a:xfrm>
          <a:off x="15240000" y="10431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59586</xdr:rowOff>
    </xdr:from>
    <xdr:ext cx="762000" cy="259045"/>
    <xdr:sp macro="" textlink="">
      <xdr:nvSpPr>
        <xdr:cNvPr id="344" name="テキスト ボックス 343"/>
        <xdr:cNvSpPr txBox="1"/>
      </xdr:nvSpPr>
      <xdr:spPr>
        <a:xfrm>
          <a:off x="14909800" y="10518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18022</xdr:rowOff>
    </xdr:from>
    <xdr:to>
      <xdr:col>21</xdr:col>
      <xdr:colOff>50800</xdr:colOff>
      <xdr:row>61</xdr:row>
      <xdr:rowOff>119622</xdr:rowOff>
    </xdr:to>
    <xdr:sp macro="" textlink="">
      <xdr:nvSpPr>
        <xdr:cNvPr id="345" name="円/楕円 344"/>
        <xdr:cNvSpPr/>
      </xdr:nvSpPr>
      <xdr:spPr>
        <a:xfrm>
          <a:off x="143510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104399</xdr:rowOff>
    </xdr:from>
    <xdr:ext cx="762000" cy="259045"/>
    <xdr:sp macro="" textlink="">
      <xdr:nvSpPr>
        <xdr:cNvPr id="346" name="テキスト ボックス 345"/>
        <xdr:cNvSpPr txBox="1"/>
      </xdr:nvSpPr>
      <xdr:spPr>
        <a:xfrm>
          <a:off x="14020800" y="105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21469</xdr:rowOff>
    </xdr:from>
    <xdr:to>
      <xdr:col>19</xdr:col>
      <xdr:colOff>533400</xdr:colOff>
      <xdr:row>61</xdr:row>
      <xdr:rowOff>123069</xdr:rowOff>
    </xdr:to>
    <xdr:sp macro="" textlink="">
      <xdr:nvSpPr>
        <xdr:cNvPr id="347" name="円/楕円 346"/>
        <xdr:cNvSpPr/>
      </xdr:nvSpPr>
      <xdr:spPr>
        <a:xfrm>
          <a:off x="13462000" y="1047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107846</xdr:rowOff>
    </xdr:from>
    <xdr:ext cx="762000" cy="259045"/>
    <xdr:sp macro="" textlink="">
      <xdr:nvSpPr>
        <xdr:cNvPr id="348" name="テキスト ボックス 347"/>
        <xdr:cNvSpPr txBox="1"/>
      </xdr:nvSpPr>
      <xdr:spPr>
        <a:xfrm>
          <a:off x="13131800" y="1056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一般会計の元利償還金や公債費に準ずる債務負担行為に係る経費への充当特定財源の増などにより前年度に比べ</a:t>
          </a:r>
          <a:r>
            <a:rPr lang="en-US" altLang="ja-JP" sz="1100">
              <a:solidFill>
                <a:schemeClr val="dk1"/>
              </a:solidFill>
              <a:effectLst/>
              <a:latin typeface="+mn-lt"/>
              <a:ea typeface="+mn-ea"/>
              <a:cs typeface="+mn-cs"/>
            </a:rPr>
            <a:t>0.2</a:t>
          </a:r>
          <a:r>
            <a:rPr lang="ja-JP" altLang="ja-JP" sz="1100">
              <a:solidFill>
                <a:schemeClr val="dk1"/>
              </a:solidFill>
              <a:effectLst/>
              <a:latin typeface="+mn-lt"/>
              <a:ea typeface="+mn-ea"/>
              <a:cs typeface="+mn-cs"/>
            </a:rPr>
            <a:t>％比率が低下しているが、特別会計の繰出金や一部事務組合、広域連合に対する負担金のうち施設整備等に要した地方債の償還財源に充てたとされる準元利償還金が依然として高水準で推移していることから、類似団体平均値を</a:t>
          </a:r>
          <a:r>
            <a:rPr lang="en-US" altLang="ja-JP" sz="1100">
              <a:solidFill>
                <a:schemeClr val="dk1"/>
              </a:solidFill>
              <a:effectLst/>
              <a:latin typeface="+mn-lt"/>
              <a:ea typeface="+mn-ea"/>
              <a:cs typeface="+mn-cs"/>
            </a:rPr>
            <a:t>4.7</a:t>
          </a:r>
          <a:r>
            <a:rPr lang="ja-JP" altLang="ja-JP" sz="1100">
              <a:solidFill>
                <a:schemeClr val="dk1"/>
              </a:solidFill>
              <a:effectLst/>
              <a:latin typeface="+mn-lt"/>
              <a:ea typeface="+mn-ea"/>
              <a:cs typeface="+mn-cs"/>
            </a:rPr>
            <a:t>％上回っている。今後は、特別会計や一部事務組合等の事業に対する借入金の抑制に努め、繰出金、負担金の抑制を図る。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36406</xdr:rowOff>
    </xdr:from>
    <xdr:to>
      <xdr:col>24</xdr:col>
      <xdr:colOff>558800</xdr:colOff>
      <xdr:row>44</xdr:row>
      <xdr:rowOff>52494</xdr:rowOff>
    </xdr:to>
    <xdr:cxnSp macro="">
      <xdr:nvCxnSpPr>
        <xdr:cNvPr id="381" name="直線コネクタ 380"/>
        <xdr:cNvCxnSpPr/>
      </xdr:nvCxnSpPr>
      <xdr:spPr>
        <a:xfrm flipV="1">
          <a:off x="16179800" y="7580206"/>
          <a:ext cx="8382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2"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52494</xdr:rowOff>
    </xdr:from>
    <xdr:to>
      <xdr:col>23</xdr:col>
      <xdr:colOff>406400</xdr:colOff>
      <xdr:row>44</xdr:row>
      <xdr:rowOff>157056</xdr:rowOff>
    </xdr:to>
    <xdr:cxnSp macro="">
      <xdr:nvCxnSpPr>
        <xdr:cNvPr id="384" name="直線コネクタ 383"/>
        <xdr:cNvCxnSpPr/>
      </xdr:nvCxnSpPr>
      <xdr:spPr>
        <a:xfrm flipV="1">
          <a:off x="15290800" y="7596294"/>
          <a:ext cx="889000" cy="10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6" name="テキスト ボックス 385"/>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157056</xdr:rowOff>
    </xdr:from>
    <xdr:to>
      <xdr:col>22</xdr:col>
      <xdr:colOff>203200</xdr:colOff>
      <xdr:row>45</xdr:row>
      <xdr:rowOff>41910</xdr:rowOff>
    </xdr:to>
    <xdr:cxnSp macro="">
      <xdr:nvCxnSpPr>
        <xdr:cNvPr id="387" name="直線コネクタ 386"/>
        <xdr:cNvCxnSpPr/>
      </xdr:nvCxnSpPr>
      <xdr:spPr>
        <a:xfrm flipV="1">
          <a:off x="14401800" y="770085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9" name="テキスト ボックス 388"/>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41910</xdr:rowOff>
    </xdr:from>
    <xdr:to>
      <xdr:col>21</xdr:col>
      <xdr:colOff>0</xdr:colOff>
      <xdr:row>45</xdr:row>
      <xdr:rowOff>130387</xdr:rowOff>
    </xdr:to>
    <xdr:cxnSp macro="">
      <xdr:nvCxnSpPr>
        <xdr:cNvPr id="390" name="直線コネクタ 389"/>
        <xdr:cNvCxnSpPr/>
      </xdr:nvCxnSpPr>
      <xdr:spPr>
        <a:xfrm flipV="1">
          <a:off x="13512800" y="775716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2" name="テキスト ボックス 391"/>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3" name="フローチャート : 判断 392"/>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4" name="テキスト ボックス 393"/>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157056</xdr:rowOff>
    </xdr:from>
    <xdr:to>
      <xdr:col>24</xdr:col>
      <xdr:colOff>609600</xdr:colOff>
      <xdr:row>44</xdr:row>
      <xdr:rowOff>87206</xdr:rowOff>
    </xdr:to>
    <xdr:sp macro="" textlink="">
      <xdr:nvSpPr>
        <xdr:cNvPr id="400" name="円/楕円 399"/>
        <xdr:cNvSpPr/>
      </xdr:nvSpPr>
      <xdr:spPr>
        <a:xfrm>
          <a:off x="16967200" y="752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129133</xdr:rowOff>
    </xdr:from>
    <xdr:ext cx="762000" cy="259045"/>
    <xdr:sp macro="" textlink="">
      <xdr:nvSpPr>
        <xdr:cNvPr id="401" name="公債費負担の状況該当値テキスト"/>
        <xdr:cNvSpPr txBox="1"/>
      </xdr:nvSpPr>
      <xdr:spPr>
        <a:xfrm>
          <a:off x="17106900" y="750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1694</xdr:rowOff>
    </xdr:from>
    <xdr:to>
      <xdr:col>23</xdr:col>
      <xdr:colOff>457200</xdr:colOff>
      <xdr:row>44</xdr:row>
      <xdr:rowOff>103294</xdr:rowOff>
    </xdr:to>
    <xdr:sp macro="" textlink="">
      <xdr:nvSpPr>
        <xdr:cNvPr id="402" name="円/楕円 401"/>
        <xdr:cNvSpPr/>
      </xdr:nvSpPr>
      <xdr:spPr>
        <a:xfrm>
          <a:off x="16129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88071</xdr:rowOff>
    </xdr:from>
    <xdr:ext cx="736600" cy="259045"/>
    <xdr:sp macro="" textlink="">
      <xdr:nvSpPr>
        <xdr:cNvPr id="403" name="テキスト ボックス 402"/>
        <xdr:cNvSpPr txBox="1"/>
      </xdr:nvSpPr>
      <xdr:spPr>
        <a:xfrm>
          <a:off x="15798800" y="7631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106256</xdr:rowOff>
    </xdr:from>
    <xdr:to>
      <xdr:col>22</xdr:col>
      <xdr:colOff>254000</xdr:colOff>
      <xdr:row>45</xdr:row>
      <xdr:rowOff>36406</xdr:rowOff>
    </xdr:to>
    <xdr:sp macro="" textlink="">
      <xdr:nvSpPr>
        <xdr:cNvPr id="404" name="円/楕円 403"/>
        <xdr:cNvSpPr/>
      </xdr:nvSpPr>
      <xdr:spPr>
        <a:xfrm>
          <a:off x="15240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21183</xdr:rowOff>
    </xdr:from>
    <xdr:ext cx="762000" cy="259045"/>
    <xdr:sp macro="" textlink="">
      <xdr:nvSpPr>
        <xdr:cNvPr id="405" name="テキスト ボックス 404"/>
        <xdr:cNvSpPr txBox="1"/>
      </xdr:nvSpPr>
      <xdr:spPr>
        <a:xfrm>
          <a:off x="14909800" y="773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162560</xdr:rowOff>
    </xdr:from>
    <xdr:to>
      <xdr:col>21</xdr:col>
      <xdr:colOff>50800</xdr:colOff>
      <xdr:row>45</xdr:row>
      <xdr:rowOff>92710</xdr:rowOff>
    </xdr:to>
    <xdr:sp macro="" textlink="">
      <xdr:nvSpPr>
        <xdr:cNvPr id="406" name="円/楕円 405"/>
        <xdr:cNvSpPr/>
      </xdr:nvSpPr>
      <xdr:spPr>
        <a:xfrm>
          <a:off x="14351000" y="77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77487</xdr:rowOff>
    </xdr:from>
    <xdr:ext cx="762000" cy="259045"/>
    <xdr:sp macro="" textlink="">
      <xdr:nvSpPr>
        <xdr:cNvPr id="407" name="テキスト ボックス 406"/>
        <xdr:cNvSpPr txBox="1"/>
      </xdr:nvSpPr>
      <xdr:spPr>
        <a:xfrm>
          <a:off x="14020800" y="779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79587</xdr:rowOff>
    </xdr:from>
    <xdr:to>
      <xdr:col>19</xdr:col>
      <xdr:colOff>533400</xdr:colOff>
      <xdr:row>46</xdr:row>
      <xdr:rowOff>9737</xdr:rowOff>
    </xdr:to>
    <xdr:sp macro="" textlink="">
      <xdr:nvSpPr>
        <xdr:cNvPr id="408" name="円/楕円 407"/>
        <xdr:cNvSpPr/>
      </xdr:nvSpPr>
      <xdr:spPr>
        <a:xfrm>
          <a:off x="13462000" y="7794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165964</xdr:rowOff>
    </xdr:from>
    <xdr:ext cx="762000" cy="259045"/>
    <xdr:sp macro="" textlink="">
      <xdr:nvSpPr>
        <xdr:cNvPr id="409" name="テキスト ボックス 408"/>
        <xdr:cNvSpPr txBox="1"/>
      </xdr:nvSpPr>
      <xdr:spPr>
        <a:xfrm>
          <a:off x="13131800" y="7881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一般会計における地方債残高や退職手当負担見込額などの減少により将来負担額は減少したが、普通交付税や臨時財政対策債の減少による標準財政規模の減少や、基準財政需要額算入見込額の減少による充当可能財源の減少もあり、前年度に比べ</a:t>
          </a:r>
          <a:r>
            <a:rPr lang="en-US" altLang="ja-JP" sz="1100">
              <a:solidFill>
                <a:schemeClr val="dk1"/>
              </a:solidFill>
              <a:effectLst/>
              <a:latin typeface="+mn-lt"/>
              <a:ea typeface="+mn-ea"/>
              <a:cs typeface="+mn-cs"/>
            </a:rPr>
            <a:t>3.4</a:t>
          </a:r>
          <a:r>
            <a:rPr lang="ja-JP" altLang="ja-JP" sz="1100">
              <a:solidFill>
                <a:schemeClr val="dk1"/>
              </a:solidFill>
              <a:effectLst/>
              <a:latin typeface="+mn-lt"/>
              <a:ea typeface="+mn-ea"/>
              <a:cs typeface="+mn-cs"/>
            </a:rPr>
            <a:t>％比率が上昇した。比率としては早期健全化基準を下回っているが、積立金及び地方債残高が類似団体と比べ低水準であることから、依然として類似団体平均値を大きく上回っており、今後は、投資的経費の抑制による新規発行地方債の抑制により地方債現在高の縮減に努め、将来負担額の軽減を図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164507</xdr:rowOff>
    </xdr:from>
    <xdr:to>
      <xdr:col>24</xdr:col>
      <xdr:colOff>558800</xdr:colOff>
      <xdr:row>19</xdr:row>
      <xdr:rowOff>20405</xdr:rowOff>
    </xdr:to>
    <xdr:cxnSp macro="">
      <xdr:nvCxnSpPr>
        <xdr:cNvPr id="443" name="直線コネクタ 442"/>
        <xdr:cNvCxnSpPr/>
      </xdr:nvCxnSpPr>
      <xdr:spPr>
        <a:xfrm>
          <a:off x="16179800" y="3250607"/>
          <a:ext cx="838200" cy="27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4"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164507</xdr:rowOff>
    </xdr:from>
    <xdr:to>
      <xdr:col>23</xdr:col>
      <xdr:colOff>406400</xdr:colOff>
      <xdr:row>19</xdr:row>
      <xdr:rowOff>22013</xdr:rowOff>
    </xdr:to>
    <xdr:cxnSp macro="">
      <xdr:nvCxnSpPr>
        <xdr:cNvPr id="446" name="直線コネクタ 445"/>
        <xdr:cNvCxnSpPr/>
      </xdr:nvCxnSpPr>
      <xdr:spPr>
        <a:xfrm flipV="1">
          <a:off x="15290800" y="3250607"/>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7" name="フローチャート : 判断 446"/>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8" name="テキスト ボックス 447"/>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22013</xdr:rowOff>
    </xdr:from>
    <xdr:to>
      <xdr:col>22</xdr:col>
      <xdr:colOff>203200</xdr:colOff>
      <xdr:row>19</xdr:row>
      <xdr:rowOff>96816</xdr:rowOff>
    </xdr:to>
    <xdr:cxnSp macro="">
      <xdr:nvCxnSpPr>
        <xdr:cNvPr id="449" name="直線コネクタ 448"/>
        <xdr:cNvCxnSpPr/>
      </xdr:nvCxnSpPr>
      <xdr:spPr>
        <a:xfrm flipV="1">
          <a:off x="14401800" y="3279563"/>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50" name="フローチャート : 判断 449"/>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51" name="テキスト ボックス 450"/>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96816</xdr:rowOff>
    </xdr:from>
    <xdr:to>
      <xdr:col>21</xdr:col>
      <xdr:colOff>0</xdr:colOff>
      <xdr:row>20</xdr:row>
      <xdr:rowOff>92668</xdr:rowOff>
    </xdr:to>
    <xdr:cxnSp macro="">
      <xdr:nvCxnSpPr>
        <xdr:cNvPr id="452" name="直線コネクタ 451"/>
        <xdr:cNvCxnSpPr/>
      </xdr:nvCxnSpPr>
      <xdr:spPr>
        <a:xfrm flipV="1">
          <a:off x="13512800" y="3354366"/>
          <a:ext cx="889000" cy="167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3" name="フローチャート : 判断 452"/>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4" name="テキスト ボックス 453"/>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5" name="フローチャート : 判断 454"/>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6" name="テキスト ボックス 455"/>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141055</xdr:rowOff>
    </xdr:from>
    <xdr:to>
      <xdr:col>24</xdr:col>
      <xdr:colOff>609600</xdr:colOff>
      <xdr:row>19</xdr:row>
      <xdr:rowOff>71205</xdr:rowOff>
    </xdr:to>
    <xdr:sp macro="" textlink="">
      <xdr:nvSpPr>
        <xdr:cNvPr id="462" name="円/楕円 461"/>
        <xdr:cNvSpPr/>
      </xdr:nvSpPr>
      <xdr:spPr>
        <a:xfrm>
          <a:off x="16967200" y="322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113132</xdr:rowOff>
    </xdr:from>
    <xdr:ext cx="762000" cy="259045"/>
    <xdr:sp macro="" textlink="">
      <xdr:nvSpPr>
        <xdr:cNvPr id="463" name="将来負担の状況該当値テキスト"/>
        <xdr:cNvSpPr txBox="1"/>
      </xdr:nvSpPr>
      <xdr:spPr>
        <a:xfrm>
          <a:off x="17106900" y="3199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113707</xdr:rowOff>
    </xdr:from>
    <xdr:to>
      <xdr:col>23</xdr:col>
      <xdr:colOff>457200</xdr:colOff>
      <xdr:row>19</xdr:row>
      <xdr:rowOff>43857</xdr:rowOff>
    </xdr:to>
    <xdr:sp macro="" textlink="">
      <xdr:nvSpPr>
        <xdr:cNvPr id="464" name="円/楕円 463"/>
        <xdr:cNvSpPr/>
      </xdr:nvSpPr>
      <xdr:spPr>
        <a:xfrm>
          <a:off x="16129000" y="319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28634</xdr:rowOff>
    </xdr:from>
    <xdr:ext cx="736600" cy="259045"/>
    <xdr:sp macro="" textlink="">
      <xdr:nvSpPr>
        <xdr:cNvPr id="465" name="テキスト ボックス 464"/>
        <xdr:cNvSpPr txBox="1"/>
      </xdr:nvSpPr>
      <xdr:spPr>
        <a:xfrm>
          <a:off x="15798800" y="3286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142663</xdr:rowOff>
    </xdr:from>
    <xdr:to>
      <xdr:col>22</xdr:col>
      <xdr:colOff>254000</xdr:colOff>
      <xdr:row>19</xdr:row>
      <xdr:rowOff>72813</xdr:rowOff>
    </xdr:to>
    <xdr:sp macro="" textlink="">
      <xdr:nvSpPr>
        <xdr:cNvPr id="466" name="円/楕円 465"/>
        <xdr:cNvSpPr/>
      </xdr:nvSpPr>
      <xdr:spPr>
        <a:xfrm>
          <a:off x="15240000" y="322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57590</xdr:rowOff>
    </xdr:from>
    <xdr:ext cx="762000" cy="259045"/>
    <xdr:sp macro="" textlink="">
      <xdr:nvSpPr>
        <xdr:cNvPr id="467" name="テキスト ボックス 466"/>
        <xdr:cNvSpPr txBox="1"/>
      </xdr:nvSpPr>
      <xdr:spPr>
        <a:xfrm>
          <a:off x="14909800" y="331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46016</xdr:rowOff>
    </xdr:from>
    <xdr:to>
      <xdr:col>21</xdr:col>
      <xdr:colOff>50800</xdr:colOff>
      <xdr:row>19</xdr:row>
      <xdr:rowOff>147616</xdr:rowOff>
    </xdr:to>
    <xdr:sp macro="" textlink="">
      <xdr:nvSpPr>
        <xdr:cNvPr id="468" name="円/楕円 467"/>
        <xdr:cNvSpPr/>
      </xdr:nvSpPr>
      <xdr:spPr>
        <a:xfrm>
          <a:off x="14351000" y="330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132393</xdr:rowOff>
    </xdr:from>
    <xdr:ext cx="762000" cy="259045"/>
    <xdr:sp macro="" textlink="">
      <xdr:nvSpPr>
        <xdr:cNvPr id="469" name="テキスト ボックス 468"/>
        <xdr:cNvSpPr txBox="1"/>
      </xdr:nvSpPr>
      <xdr:spPr>
        <a:xfrm>
          <a:off x="14020800" y="3389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41868</xdr:rowOff>
    </xdr:from>
    <xdr:to>
      <xdr:col>19</xdr:col>
      <xdr:colOff>533400</xdr:colOff>
      <xdr:row>20</xdr:row>
      <xdr:rowOff>143468</xdr:rowOff>
    </xdr:to>
    <xdr:sp macro="" textlink="">
      <xdr:nvSpPr>
        <xdr:cNvPr id="470" name="円/楕円 469"/>
        <xdr:cNvSpPr/>
      </xdr:nvSpPr>
      <xdr:spPr>
        <a:xfrm>
          <a:off x="13462000" y="3470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128245</xdr:rowOff>
    </xdr:from>
    <xdr:ext cx="762000" cy="259045"/>
    <xdr:sp macro="" textlink="">
      <xdr:nvSpPr>
        <xdr:cNvPr id="471" name="テキスト ボックス 470"/>
        <xdr:cNvSpPr txBox="1"/>
      </xdr:nvSpPr>
      <xdr:spPr>
        <a:xfrm>
          <a:off x="13131800" y="3557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北海道余市町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20,152
20,055
140.59
8,855,518
8,466,832
293,599
5,743,251
7,394,284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112.8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人件費に係る経常収支比率は、職員の採用人数の増加等に伴い類似団体平均を</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上回っており、また人件費に準ずる費用を合わせた人口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人当たり決算額でも、本町が一部事務組合の所在市町村となっていることもあり、類似団体平均より約</a:t>
          </a:r>
          <a:r>
            <a:rPr lang="en-US" altLang="ja-JP" sz="1100">
              <a:solidFill>
                <a:schemeClr val="dk1"/>
              </a:solidFill>
              <a:effectLst/>
              <a:latin typeface="+mn-lt"/>
              <a:ea typeface="+mn-ea"/>
              <a:cs typeface="+mn-cs"/>
            </a:rPr>
            <a:t>27,000</a:t>
          </a:r>
          <a:r>
            <a:rPr lang="ja-JP" altLang="ja-JP" sz="1100">
              <a:solidFill>
                <a:schemeClr val="dk1"/>
              </a:solidFill>
              <a:effectLst/>
              <a:latin typeface="+mn-lt"/>
              <a:ea typeface="+mn-ea"/>
              <a:cs typeface="+mn-cs"/>
            </a:rPr>
            <a:t>円上回っている。今後についても、定員管理の適正化に努める。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145288</xdr:rowOff>
    </xdr:from>
    <xdr:to>
      <xdr:col>7</xdr:col>
      <xdr:colOff>15875</xdr:colOff>
      <xdr:row>37</xdr:row>
      <xdr:rowOff>69850</xdr:rowOff>
    </xdr:to>
    <xdr:cxnSp macro="">
      <xdr:nvCxnSpPr>
        <xdr:cNvPr id="62" name="直線コネクタ 61"/>
        <xdr:cNvCxnSpPr/>
      </xdr:nvCxnSpPr>
      <xdr:spPr>
        <a:xfrm>
          <a:off x="3987800" y="6317488"/>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145288</xdr:rowOff>
    </xdr:from>
    <xdr:to>
      <xdr:col>5</xdr:col>
      <xdr:colOff>549275</xdr:colOff>
      <xdr:row>37</xdr:row>
      <xdr:rowOff>19558</xdr:rowOff>
    </xdr:to>
    <xdr:cxnSp macro="">
      <xdr:nvCxnSpPr>
        <xdr:cNvPr id="65" name="直線コネクタ 64"/>
        <xdr:cNvCxnSpPr/>
      </xdr:nvCxnSpPr>
      <xdr:spPr>
        <a:xfrm flipV="1">
          <a:off x="3098800" y="631748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19558</xdr:rowOff>
    </xdr:from>
    <xdr:to>
      <xdr:col>4</xdr:col>
      <xdr:colOff>346075</xdr:colOff>
      <xdr:row>37</xdr:row>
      <xdr:rowOff>74422</xdr:rowOff>
    </xdr:to>
    <xdr:cxnSp macro="">
      <xdr:nvCxnSpPr>
        <xdr:cNvPr id="68" name="直線コネクタ 67"/>
        <xdr:cNvCxnSpPr/>
      </xdr:nvCxnSpPr>
      <xdr:spPr>
        <a:xfrm flipV="1">
          <a:off x="2209800" y="63632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74422</xdr:rowOff>
    </xdr:from>
    <xdr:to>
      <xdr:col>3</xdr:col>
      <xdr:colOff>142875</xdr:colOff>
      <xdr:row>37</xdr:row>
      <xdr:rowOff>97282</xdr:rowOff>
    </xdr:to>
    <xdr:cxnSp macro="">
      <xdr:nvCxnSpPr>
        <xdr:cNvPr id="71" name="直線コネクタ 70"/>
        <xdr:cNvCxnSpPr/>
      </xdr:nvCxnSpPr>
      <xdr:spPr>
        <a:xfrm flipV="1">
          <a:off x="1320800" y="64180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1" name="円/楕円 80"/>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2"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94488</xdr:rowOff>
    </xdr:from>
    <xdr:to>
      <xdr:col>5</xdr:col>
      <xdr:colOff>600075</xdr:colOff>
      <xdr:row>37</xdr:row>
      <xdr:rowOff>24638</xdr:rowOff>
    </xdr:to>
    <xdr:sp macro="" textlink="">
      <xdr:nvSpPr>
        <xdr:cNvPr id="83" name="円/楕円 82"/>
        <xdr:cNvSpPr/>
      </xdr:nvSpPr>
      <xdr:spPr>
        <a:xfrm>
          <a:off x="3937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34815</xdr:rowOff>
    </xdr:from>
    <xdr:ext cx="736600" cy="259045"/>
    <xdr:sp macro="" textlink="">
      <xdr:nvSpPr>
        <xdr:cNvPr id="84" name="テキスト ボックス 83"/>
        <xdr:cNvSpPr txBox="1"/>
      </xdr:nvSpPr>
      <xdr:spPr>
        <a:xfrm>
          <a:off x="3606800" y="6035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140208</xdr:rowOff>
    </xdr:from>
    <xdr:to>
      <xdr:col>4</xdr:col>
      <xdr:colOff>396875</xdr:colOff>
      <xdr:row>37</xdr:row>
      <xdr:rowOff>70358</xdr:rowOff>
    </xdr:to>
    <xdr:sp macro="" textlink="">
      <xdr:nvSpPr>
        <xdr:cNvPr id="85" name="円/楕円 84"/>
        <xdr:cNvSpPr/>
      </xdr:nvSpPr>
      <xdr:spPr>
        <a:xfrm>
          <a:off x="3048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80535</xdr:rowOff>
    </xdr:from>
    <xdr:ext cx="762000" cy="259045"/>
    <xdr:sp macro="" textlink="">
      <xdr:nvSpPr>
        <xdr:cNvPr id="86" name="テキスト ボックス 85"/>
        <xdr:cNvSpPr txBox="1"/>
      </xdr:nvSpPr>
      <xdr:spPr>
        <a:xfrm>
          <a:off x="2717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23622</xdr:rowOff>
    </xdr:from>
    <xdr:to>
      <xdr:col>3</xdr:col>
      <xdr:colOff>193675</xdr:colOff>
      <xdr:row>37</xdr:row>
      <xdr:rowOff>125222</xdr:rowOff>
    </xdr:to>
    <xdr:sp macro="" textlink="">
      <xdr:nvSpPr>
        <xdr:cNvPr id="87" name="円/楕円 86"/>
        <xdr:cNvSpPr/>
      </xdr:nvSpPr>
      <xdr:spPr>
        <a:xfrm>
          <a:off x="2159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109999</xdr:rowOff>
    </xdr:from>
    <xdr:ext cx="762000" cy="259045"/>
    <xdr:sp macro="" textlink="">
      <xdr:nvSpPr>
        <xdr:cNvPr id="88" name="テキスト ボックス 87"/>
        <xdr:cNvSpPr txBox="1"/>
      </xdr:nvSpPr>
      <xdr:spPr>
        <a:xfrm>
          <a:off x="1828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89" name="円/楕円 88"/>
        <xdr:cNvSpPr/>
      </xdr:nvSpPr>
      <xdr:spPr>
        <a:xfrm>
          <a:off x="1270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90" name="テキスト ボックス 89"/>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物件費にかかる経常収支については、これまで徹底して歳出削減に努めてきたこともあり、類似団体平均より</a:t>
          </a:r>
          <a:r>
            <a:rPr lang="en-US" altLang="ja-JP" sz="1100">
              <a:solidFill>
                <a:schemeClr val="dk1"/>
              </a:solidFill>
              <a:effectLst/>
              <a:latin typeface="+mn-lt"/>
              <a:ea typeface="+mn-ea"/>
              <a:cs typeface="+mn-cs"/>
            </a:rPr>
            <a:t>7.2</a:t>
          </a:r>
          <a:r>
            <a:rPr lang="ja-JP" altLang="ja-JP" sz="1100">
              <a:solidFill>
                <a:schemeClr val="dk1"/>
              </a:solidFill>
              <a:effectLst/>
              <a:latin typeface="+mn-lt"/>
              <a:ea typeface="+mn-ea"/>
              <a:cs typeface="+mn-cs"/>
            </a:rPr>
            <a:t>％、人口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人当たり決算額についても約</a:t>
          </a:r>
          <a:r>
            <a:rPr lang="en-US" altLang="ja-JP" sz="1100">
              <a:solidFill>
                <a:schemeClr val="dk1"/>
              </a:solidFill>
              <a:effectLst/>
              <a:latin typeface="+mn-lt"/>
              <a:ea typeface="+mn-ea"/>
              <a:cs typeface="+mn-cs"/>
            </a:rPr>
            <a:t>11,000</a:t>
          </a:r>
          <a:r>
            <a:rPr lang="ja-JP" altLang="ja-JP" sz="1100">
              <a:solidFill>
                <a:schemeClr val="dk1"/>
              </a:solidFill>
              <a:effectLst/>
              <a:latin typeface="+mn-lt"/>
              <a:ea typeface="+mn-ea"/>
              <a:cs typeface="+mn-cs"/>
            </a:rPr>
            <a:t>円程下回り、前年度と比較しても</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％改善しており、今後も引き続き内部管理経費の縮減に努める。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124714</xdr:rowOff>
    </xdr:from>
    <xdr:to>
      <xdr:col>24</xdr:col>
      <xdr:colOff>31750</xdr:colOff>
      <xdr:row>16</xdr:row>
      <xdr:rowOff>12700</xdr:rowOff>
    </xdr:to>
    <xdr:cxnSp macro="">
      <xdr:nvCxnSpPr>
        <xdr:cNvPr id="120" name="直線コネクタ 119"/>
        <xdr:cNvCxnSpPr/>
      </xdr:nvCxnSpPr>
      <xdr:spPr>
        <a:xfrm flipV="1">
          <a:off x="15671800" y="2696464"/>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165862</xdr:rowOff>
    </xdr:from>
    <xdr:to>
      <xdr:col>22</xdr:col>
      <xdr:colOff>565150</xdr:colOff>
      <xdr:row>16</xdr:row>
      <xdr:rowOff>12700</xdr:rowOff>
    </xdr:to>
    <xdr:cxnSp macro="">
      <xdr:nvCxnSpPr>
        <xdr:cNvPr id="123" name="直線コネクタ 122"/>
        <xdr:cNvCxnSpPr/>
      </xdr:nvCxnSpPr>
      <xdr:spPr>
        <a:xfrm>
          <a:off x="14782800" y="273761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165862</xdr:rowOff>
    </xdr:from>
    <xdr:to>
      <xdr:col>21</xdr:col>
      <xdr:colOff>361950</xdr:colOff>
      <xdr:row>15</xdr:row>
      <xdr:rowOff>165862</xdr:rowOff>
    </xdr:to>
    <xdr:cxnSp macro="">
      <xdr:nvCxnSpPr>
        <xdr:cNvPr id="126" name="直線コネクタ 125"/>
        <xdr:cNvCxnSpPr/>
      </xdr:nvCxnSpPr>
      <xdr:spPr>
        <a:xfrm>
          <a:off x="13893800" y="27376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133858</xdr:rowOff>
    </xdr:from>
    <xdr:to>
      <xdr:col>20</xdr:col>
      <xdr:colOff>158750</xdr:colOff>
      <xdr:row>15</xdr:row>
      <xdr:rowOff>165862</xdr:rowOff>
    </xdr:to>
    <xdr:cxnSp macro="">
      <xdr:nvCxnSpPr>
        <xdr:cNvPr id="129" name="直線コネクタ 128"/>
        <xdr:cNvCxnSpPr/>
      </xdr:nvCxnSpPr>
      <xdr:spPr>
        <a:xfrm>
          <a:off x="13004800" y="27056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73914</xdr:rowOff>
    </xdr:from>
    <xdr:to>
      <xdr:col>24</xdr:col>
      <xdr:colOff>82550</xdr:colOff>
      <xdr:row>16</xdr:row>
      <xdr:rowOff>4064</xdr:rowOff>
    </xdr:to>
    <xdr:sp macro="" textlink="">
      <xdr:nvSpPr>
        <xdr:cNvPr id="139" name="円/楕円 138"/>
        <xdr:cNvSpPr/>
      </xdr:nvSpPr>
      <xdr:spPr>
        <a:xfrm>
          <a:off x="16459200" y="264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90441</xdr:rowOff>
    </xdr:from>
    <xdr:ext cx="762000" cy="259045"/>
    <xdr:sp macro="" textlink="">
      <xdr:nvSpPr>
        <xdr:cNvPr id="140" name="物件費該当値テキスト"/>
        <xdr:cNvSpPr txBox="1"/>
      </xdr:nvSpPr>
      <xdr:spPr>
        <a:xfrm>
          <a:off x="16598900" y="249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133350</xdr:rowOff>
    </xdr:from>
    <xdr:to>
      <xdr:col>22</xdr:col>
      <xdr:colOff>615950</xdr:colOff>
      <xdr:row>16</xdr:row>
      <xdr:rowOff>63500</xdr:rowOff>
    </xdr:to>
    <xdr:sp macro="" textlink="">
      <xdr:nvSpPr>
        <xdr:cNvPr id="141" name="円/楕円 140"/>
        <xdr:cNvSpPr/>
      </xdr:nvSpPr>
      <xdr:spPr>
        <a:xfrm>
          <a:off x="15621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73677</xdr:rowOff>
    </xdr:from>
    <xdr:ext cx="736600" cy="259045"/>
    <xdr:sp macro="" textlink="">
      <xdr:nvSpPr>
        <xdr:cNvPr id="142" name="テキスト ボックス 141"/>
        <xdr:cNvSpPr txBox="1"/>
      </xdr:nvSpPr>
      <xdr:spPr>
        <a:xfrm>
          <a:off x="15290800" y="247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115062</xdr:rowOff>
    </xdr:from>
    <xdr:to>
      <xdr:col>21</xdr:col>
      <xdr:colOff>412750</xdr:colOff>
      <xdr:row>16</xdr:row>
      <xdr:rowOff>45212</xdr:rowOff>
    </xdr:to>
    <xdr:sp macro="" textlink="">
      <xdr:nvSpPr>
        <xdr:cNvPr id="143" name="円/楕円 142"/>
        <xdr:cNvSpPr/>
      </xdr:nvSpPr>
      <xdr:spPr>
        <a:xfrm>
          <a:off x="14732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55389</xdr:rowOff>
    </xdr:from>
    <xdr:ext cx="762000" cy="259045"/>
    <xdr:sp macro="" textlink="">
      <xdr:nvSpPr>
        <xdr:cNvPr id="144" name="テキスト ボックス 143"/>
        <xdr:cNvSpPr txBox="1"/>
      </xdr:nvSpPr>
      <xdr:spPr>
        <a:xfrm>
          <a:off x="14401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115062</xdr:rowOff>
    </xdr:from>
    <xdr:to>
      <xdr:col>20</xdr:col>
      <xdr:colOff>209550</xdr:colOff>
      <xdr:row>16</xdr:row>
      <xdr:rowOff>45212</xdr:rowOff>
    </xdr:to>
    <xdr:sp macro="" textlink="">
      <xdr:nvSpPr>
        <xdr:cNvPr id="145" name="円/楕円 144"/>
        <xdr:cNvSpPr/>
      </xdr:nvSpPr>
      <xdr:spPr>
        <a:xfrm>
          <a:off x="13843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55389</xdr:rowOff>
    </xdr:from>
    <xdr:ext cx="762000" cy="259045"/>
    <xdr:sp macro="" textlink="">
      <xdr:nvSpPr>
        <xdr:cNvPr id="146" name="テキスト ボックス 145"/>
        <xdr:cNvSpPr txBox="1"/>
      </xdr:nvSpPr>
      <xdr:spPr>
        <a:xfrm>
          <a:off x="13512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83058</xdr:rowOff>
    </xdr:from>
    <xdr:to>
      <xdr:col>19</xdr:col>
      <xdr:colOff>6350</xdr:colOff>
      <xdr:row>16</xdr:row>
      <xdr:rowOff>13208</xdr:rowOff>
    </xdr:to>
    <xdr:sp macro="" textlink="">
      <xdr:nvSpPr>
        <xdr:cNvPr id="147" name="円/楕円 146"/>
        <xdr:cNvSpPr/>
      </xdr:nvSpPr>
      <xdr:spPr>
        <a:xfrm>
          <a:off x="12954000" y="265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23385</xdr:rowOff>
    </xdr:from>
    <xdr:ext cx="762000" cy="259045"/>
    <xdr:sp macro="" textlink="">
      <xdr:nvSpPr>
        <xdr:cNvPr id="148" name="テキスト ボックス 147"/>
        <xdr:cNvSpPr txBox="1"/>
      </xdr:nvSpPr>
      <xdr:spPr>
        <a:xfrm>
          <a:off x="12623800" y="2423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扶助費に係る人口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人当たり決算額が類似団体平均を約</a:t>
          </a:r>
          <a:r>
            <a:rPr lang="en-US" altLang="ja-JP" sz="1100">
              <a:solidFill>
                <a:schemeClr val="dk1"/>
              </a:solidFill>
              <a:effectLst/>
              <a:latin typeface="+mn-lt"/>
              <a:ea typeface="+mn-ea"/>
              <a:cs typeface="+mn-cs"/>
            </a:rPr>
            <a:t>7,200</a:t>
          </a:r>
          <a:r>
            <a:rPr lang="ja-JP" altLang="ja-JP" sz="1100">
              <a:solidFill>
                <a:schemeClr val="dk1"/>
              </a:solidFill>
              <a:effectLst/>
              <a:latin typeface="+mn-lt"/>
              <a:ea typeface="+mn-ea"/>
              <a:cs typeface="+mn-cs"/>
            </a:rPr>
            <a:t>円上回っており、経常収支比率も前年度より減少したものの上昇傾向にある。その要因としては、高齢化率が高いことによる老人福祉費や心身障害者対策における利用者の増加による社会福祉費、更に、児童・生徒への就学援助費などの教育費が多いことが一つの要因であるため、今後は各扶助費の見直しに取り組むなどし上昇傾向に歯止めをかけるよう努め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95250</xdr:rowOff>
    </xdr:from>
    <xdr:to>
      <xdr:col>7</xdr:col>
      <xdr:colOff>15875</xdr:colOff>
      <xdr:row>56</xdr:row>
      <xdr:rowOff>0</xdr:rowOff>
    </xdr:to>
    <xdr:cxnSp macro="">
      <xdr:nvCxnSpPr>
        <xdr:cNvPr id="181" name="直線コネクタ 180"/>
        <xdr:cNvCxnSpPr/>
      </xdr:nvCxnSpPr>
      <xdr:spPr>
        <a:xfrm flipV="1">
          <a:off x="3987800" y="9525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56</xdr:row>
      <xdr:rowOff>0</xdr:rowOff>
    </xdr:to>
    <xdr:cxnSp macro="">
      <xdr:nvCxnSpPr>
        <xdr:cNvPr id="184" name="直線コネクタ 183"/>
        <xdr:cNvCxnSpPr/>
      </xdr:nvCxnSpPr>
      <xdr:spPr>
        <a:xfrm>
          <a:off x="3098800" y="94615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55</xdr:row>
      <xdr:rowOff>44450</xdr:rowOff>
    </xdr:to>
    <xdr:cxnSp macro="">
      <xdr:nvCxnSpPr>
        <xdr:cNvPr id="187" name="直線コネクタ 186"/>
        <xdr:cNvCxnSpPr/>
      </xdr:nvCxnSpPr>
      <xdr:spPr>
        <a:xfrm flipV="1">
          <a:off x="2209800" y="9461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6350</xdr:rowOff>
    </xdr:from>
    <xdr:to>
      <xdr:col>3</xdr:col>
      <xdr:colOff>142875</xdr:colOff>
      <xdr:row>55</xdr:row>
      <xdr:rowOff>44450</xdr:rowOff>
    </xdr:to>
    <xdr:cxnSp macro="">
      <xdr:nvCxnSpPr>
        <xdr:cNvPr id="190" name="直線コネクタ 189"/>
        <xdr:cNvCxnSpPr/>
      </xdr:nvCxnSpPr>
      <xdr:spPr>
        <a:xfrm>
          <a:off x="1320800" y="9436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44450</xdr:rowOff>
    </xdr:from>
    <xdr:to>
      <xdr:col>7</xdr:col>
      <xdr:colOff>66675</xdr:colOff>
      <xdr:row>55</xdr:row>
      <xdr:rowOff>146050</xdr:rowOff>
    </xdr:to>
    <xdr:sp macro="" textlink="">
      <xdr:nvSpPr>
        <xdr:cNvPr id="200" name="円/楕円 199"/>
        <xdr:cNvSpPr/>
      </xdr:nvSpPr>
      <xdr:spPr>
        <a:xfrm>
          <a:off x="47752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60977</xdr:rowOff>
    </xdr:from>
    <xdr:ext cx="762000" cy="259045"/>
    <xdr:sp macro="" textlink="">
      <xdr:nvSpPr>
        <xdr:cNvPr id="201" name="扶助費該当値テキスト"/>
        <xdr:cNvSpPr txBox="1"/>
      </xdr:nvSpPr>
      <xdr:spPr>
        <a:xfrm>
          <a:off x="49149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120650</xdr:rowOff>
    </xdr:from>
    <xdr:to>
      <xdr:col>5</xdr:col>
      <xdr:colOff>600075</xdr:colOff>
      <xdr:row>56</xdr:row>
      <xdr:rowOff>50800</xdr:rowOff>
    </xdr:to>
    <xdr:sp macro="" textlink="">
      <xdr:nvSpPr>
        <xdr:cNvPr id="202" name="円/楕円 201"/>
        <xdr:cNvSpPr/>
      </xdr:nvSpPr>
      <xdr:spPr>
        <a:xfrm>
          <a:off x="3937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35577</xdr:rowOff>
    </xdr:from>
    <xdr:ext cx="736600" cy="259045"/>
    <xdr:sp macro="" textlink="">
      <xdr:nvSpPr>
        <xdr:cNvPr id="203" name="テキスト ボックス 202"/>
        <xdr:cNvSpPr txBox="1"/>
      </xdr:nvSpPr>
      <xdr:spPr>
        <a:xfrm>
          <a:off x="3606800" y="963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152400</xdr:rowOff>
    </xdr:from>
    <xdr:to>
      <xdr:col>4</xdr:col>
      <xdr:colOff>396875</xdr:colOff>
      <xdr:row>55</xdr:row>
      <xdr:rowOff>82550</xdr:rowOff>
    </xdr:to>
    <xdr:sp macro="" textlink="">
      <xdr:nvSpPr>
        <xdr:cNvPr id="204" name="円/楕円 203"/>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92727</xdr:rowOff>
    </xdr:from>
    <xdr:ext cx="762000" cy="259045"/>
    <xdr:sp macro="" textlink="">
      <xdr:nvSpPr>
        <xdr:cNvPr id="205" name="テキスト ボックス 204"/>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165100</xdr:rowOff>
    </xdr:from>
    <xdr:to>
      <xdr:col>3</xdr:col>
      <xdr:colOff>193675</xdr:colOff>
      <xdr:row>55</xdr:row>
      <xdr:rowOff>95250</xdr:rowOff>
    </xdr:to>
    <xdr:sp macro="" textlink="">
      <xdr:nvSpPr>
        <xdr:cNvPr id="206" name="円/楕円 205"/>
        <xdr:cNvSpPr/>
      </xdr:nvSpPr>
      <xdr:spPr>
        <a:xfrm>
          <a:off x="2159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105427</xdr:rowOff>
    </xdr:from>
    <xdr:ext cx="762000" cy="259045"/>
    <xdr:sp macro="" textlink="">
      <xdr:nvSpPr>
        <xdr:cNvPr id="207" name="テキスト ボックス 206"/>
        <xdr:cNvSpPr txBox="1"/>
      </xdr:nvSpPr>
      <xdr:spPr>
        <a:xfrm>
          <a:off x="1828800" y="919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127000</xdr:rowOff>
    </xdr:from>
    <xdr:to>
      <xdr:col>1</xdr:col>
      <xdr:colOff>676275</xdr:colOff>
      <xdr:row>55</xdr:row>
      <xdr:rowOff>57150</xdr:rowOff>
    </xdr:to>
    <xdr:sp macro="" textlink="">
      <xdr:nvSpPr>
        <xdr:cNvPr id="208" name="円/楕円 207"/>
        <xdr:cNvSpPr/>
      </xdr:nvSpPr>
      <xdr:spPr>
        <a:xfrm>
          <a:off x="1270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67327</xdr:rowOff>
    </xdr:from>
    <xdr:ext cx="762000" cy="259045"/>
    <xdr:sp macro="" textlink="">
      <xdr:nvSpPr>
        <xdr:cNvPr id="209" name="テキスト ボックス 208"/>
        <xdr:cNvSpPr txBox="1"/>
      </xdr:nvSpPr>
      <xdr:spPr>
        <a:xfrm>
          <a:off x="939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前年度よりも</a:t>
          </a:r>
          <a:r>
            <a:rPr lang="en-US" altLang="ja-JP" sz="1100">
              <a:solidFill>
                <a:schemeClr val="dk1"/>
              </a:solidFill>
              <a:effectLst/>
              <a:latin typeface="+mn-lt"/>
              <a:ea typeface="+mn-ea"/>
              <a:cs typeface="+mn-cs"/>
            </a:rPr>
            <a:t>0.5</a:t>
          </a:r>
          <a:r>
            <a:rPr lang="ja-JP" altLang="ja-JP" sz="1100">
              <a:solidFill>
                <a:schemeClr val="dk1"/>
              </a:solidFill>
              <a:effectLst/>
              <a:latin typeface="+mn-lt"/>
              <a:ea typeface="+mn-ea"/>
              <a:cs typeface="+mn-cs"/>
            </a:rPr>
            <a:t>％改善したもののその他の支出に係る経常収支比率が類似団体平均を</a:t>
          </a:r>
          <a:r>
            <a:rPr lang="en-US" altLang="ja-JP" sz="1100">
              <a:solidFill>
                <a:schemeClr val="dk1"/>
              </a:solidFill>
              <a:effectLst/>
              <a:latin typeface="+mn-lt"/>
              <a:ea typeface="+mn-ea"/>
              <a:cs typeface="+mn-cs"/>
            </a:rPr>
            <a:t>10.4</a:t>
          </a:r>
          <a:r>
            <a:rPr lang="ja-JP" altLang="ja-JP" sz="1100">
              <a:solidFill>
                <a:schemeClr val="dk1"/>
              </a:solidFill>
              <a:effectLst/>
              <a:latin typeface="+mn-lt"/>
              <a:ea typeface="+mn-ea"/>
              <a:cs typeface="+mn-cs"/>
            </a:rPr>
            <a:t>％上回っている大きな要因は、公共下水道事業において維持管理費等の固定経費と建設に要した借入金の元利償還に対する繰出金及び高齢化が進み介護保険制度の利用者が増加していることによる介護保険事業への繰出金が多額であることによる。今後は、特別会計においても自主財源（保険料（税）・使用料）の確保を図るとともに受益者負担の適正化を図り、健全な財政運営に努め、繰出金の圧縮を図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3556</xdr:rowOff>
    </xdr:from>
    <xdr:to>
      <xdr:col>24</xdr:col>
      <xdr:colOff>31750</xdr:colOff>
      <xdr:row>60</xdr:row>
      <xdr:rowOff>26416</xdr:rowOff>
    </xdr:to>
    <xdr:cxnSp macro="">
      <xdr:nvCxnSpPr>
        <xdr:cNvPr id="239" name="直線コネクタ 238"/>
        <xdr:cNvCxnSpPr/>
      </xdr:nvCxnSpPr>
      <xdr:spPr>
        <a:xfrm flipV="1">
          <a:off x="15671800" y="1029055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26416</xdr:rowOff>
    </xdr:from>
    <xdr:to>
      <xdr:col>22</xdr:col>
      <xdr:colOff>565150</xdr:colOff>
      <xdr:row>60</xdr:row>
      <xdr:rowOff>94996</xdr:rowOff>
    </xdr:to>
    <xdr:cxnSp macro="">
      <xdr:nvCxnSpPr>
        <xdr:cNvPr id="242" name="直線コネクタ 241"/>
        <xdr:cNvCxnSpPr/>
      </xdr:nvCxnSpPr>
      <xdr:spPr>
        <a:xfrm flipV="1">
          <a:off x="14782800" y="1031341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115570</xdr:rowOff>
    </xdr:from>
    <xdr:to>
      <xdr:col>21</xdr:col>
      <xdr:colOff>361950</xdr:colOff>
      <xdr:row>60</xdr:row>
      <xdr:rowOff>94996</xdr:rowOff>
    </xdr:to>
    <xdr:cxnSp macro="">
      <xdr:nvCxnSpPr>
        <xdr:cNvPr id="245" name="直線コネクタ 244"/>
        <xdr:cNvCxnSpPr/>
      </xdr:nvCxnSpPr>
      <xdr:spPr>
        <a:xfrm>
          <a:off x="13893800" y="10231120"/>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106426</xdr:rowOff>
    </xdr:from>
    <xdr:to>
      <xdr:col>20</xdr:col>
      <xdr:colOff>158750</xdr:colOff>
      <xdr:row>59</xdr:row>
      <xdr:rowOff>115570</xdr:rowOff>
    </xdr:to>
    <xdr:cxnSp macro="">
      <xdr:nvCxnSpPr>
        <xdr:cNvPr id="248" name="直線コネクタ 247"/>
        <xdr:cNvCxnSpPr/>
      </xdr:nvCxnSpPr>
      <xdr:spPr>
        <a:xfrm>
          <a:off x="13004800" y="102219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124206</xdr:rowOff>
    </xdr:from>
    <xdr:to>
      <xdr:col>24</xdr:col>
      <xdr:colOff>82550</xdr:colOff>
      <xdr:row>60</xdr:row>
      <xdr:rowOff>54356</xdr:rowOff>
    </xdr:to>
    <xdr:sp macro="" textlink="">
      <xdr:nvSpPr>
        <xdr:cNvPr id="258" name="円/楕円 257"/>
        <xdr:cNvSpPr/>
      </xdr:nvSpPr>
      <xdr:spPr>
        <a:xfrm>
          <a:off x="16459200" y="10239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96283</xdr:rowOff>
    </xdr:from>
    <xdr:ext cx="762000" cy="259045"/>
    <xdr:sp macro="" textlink="">
      <xdr:nvSpPr>
        <xdr:cNvPr id="259" name="その他該当値テキスト"/>
        <xdr:cNvSpPr txBox="1"/>
      </xdr:nvSpPr>
      <xdr:spPr>
        <a:xfrm>
          <a:off x="16598900" y="1021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147066</xdr:rowOff>
    </xdr:from>
    <xdr:to>
      <xdr:col>22</xdr:col>
      <xdr:colOff>615950</xdr:colOff>
      <xdr:row>60</xdr:row>
      <xdr:rowOff>77216</xdr:rowOff>
    </xdr:to>
    <xdr:sp macro="" textlink="">
      <xdr:nvSpPr>
        <xdr:cNvPr id="260" name="円/楕円 259"/>
        <xdr:cNvSpPr/>
      </xdr:nvSpPr>
      <xdr:spPr>
        <a:xfrm>
          <a:off x="15621000" y="1026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61993</xdr:rowOff>
    </xdr:from>
    <xdr:ext cx="736600" cy="259045"/>
    <xdr:sp macro="" textlink="">
      <xdr:nvSpPr>
        <xdr:cNvPr id="261" name="テキスト ボックス 260"/>
        <xdr:cNvSpPr txBox="1"/>
      </xdr:nvSpPr>
      <xdr:spPr>
        <a:xfrm>
          <a:off x="15290800" y="10348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44196</xdr:rowOff>
    </xdr:from>
    <xdr:to>
      <xdr:col>21</xdr:col>
      <xdr:colOff>412750</xdr:colOff>
      <xdr:row>60</xdr:row>
      <xdr:rowOff>145796</xdr:rowOff>
    </xdr:to>
    <xdr:sp macro="" textlink="">
      <xdr:nvSpPr>
        <xdr:cNvPr id="262" name="円/楕円 261"/>
        <xdr:cNvSpPr/>
      </xdr:nvSpPr>
      <xdr:spPr>
        <a:xfrm>
          <a:off x="14732000" y="1033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130573</xdr:rowOff>
    </xdr:from>
    <xdr:ext cx="762000" cy="259045"/>
    <xdr:sp macro="" textlink="">
      <xdr:nvSpPr>
        <xdr:cNvPr id="263" name="テキスト ボックス 262"/>
        <xdr:cNvSpPr txBox="1"/>
      </xdr:nvSpPr>
      <xdr:spPr>
        <a:xfrm>
          <a:off x="14401800" y="1041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64770</xdr:rowOff>
    </xdr:from>
    <xdr:to>
      <xdr:col>20</xdr:col>
      <xdr:colOff>209550</xdr:colOff>
      <xdr:row>59</xdr:row>
      <xdr:rowOff>166370</xdr:rowOff>
    </xdr:to>
    <xdr:sp macro="" textlink="">
      <xdr:nvSpPr>
        <xdr:cNvPr id="264" name="円/楕円 263"/>
        <xdr:cNvSpPr/>
      </xdr:nvSpPr>
      <xdr:spPr>
        <a:xfrm>
          <a:off x="13843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151147</xdr:rowOff>
    </xdr:from>
    <xdr:ext cx="762000" cy="259045"/>
    <xdr:sp macro="" textlink="">
      <xdr:nvSpPr>
        <xdr:cNvPr id="265" name="テキスト ボックス 264"/>
        <xdr:cNvSpPr txBox="1"/>
      </xdr:nvSpPr>
      <xdr:spPr>
        <a:xfrm>
          <a:off x="13512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55626</xdr:rowOff>
    </xdr:from>
    <xdr:to>
      <xdr:col>19</xdr:col>
      <xdr:colOff>6350</xdr:colOff>
      <xdr:row>59</xdr:row>
      <xdr:rowOff>157226</xdr:rowOff>
    </xdr:to>
    <xdr:sp macro="" textlink="">
      <xdr:nvSpPr>
        <xdr:cNvPr id="266" name="円/楕円 265"/>
        <xdr:cNvSpPr/>
      </xdr:nvSpPr>
      <xdr:spPr>
        <a:xfrm>
          <a:off x="12954000" y="10171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142003</xdr:rowOff>
    </xdr:from>
    <xdr:ext cx="762000" cy="259045"/>
    <xdr:sp macro="" textlink="">
      <xdr:nvSpPr>
        <xdr:cNvPr id="267" name="テキスト ボックス 266"/>
        <xdr:cNvSpPr txBox="1"/>
      </xdr:nvSpPr>
      <xdr:spPr>
        <a:xfrm>
          <a:off x="12623800" y="1025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類似団体平均と比較して</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上回っている要因としては、社会福祉法人等が行った施設建設に対する償還補助や消防・衛生施設組合などの一部事務組合、水道事業会計に対する負担金が多額であり、特に一部事務組合への負担金は類似団体平均を</a:t>
          </a:r>
          <a:r>
            <a:rPr lang="en-US" altLang="ja-JP" sz="1100">
              <a:solidFill>
                <a:schemeClr val="dk1"/>
              </a:solidFill>
              <a:effectLst/>
              <a:latin typeface="+mn-lt"/>
              <a:ea typeface="+mn-ea"/>
              <a:cs typeface="+mn-cs"/>
            </a:rPr>
            <a:t>4.5</a:t>
          </a:r>
          <a:r>
            <a:rPr lang="ja-JP" altLang="ja-JP" sz="1100">
              <a:solidFill>
                <a:schemeClr val="dk1"/>
              </a:solidFill>
              <a:effectLst/>
              <a:latin typeface="+mn-lt"/>
              <a:ea typeface="+mn-ea"/>
              <a:cs typeface="+mn-cs"/>
            </a:rPr>
            <a:t>％上回っていることから、今後、水道事業会計や一部事務組合に対して効率的な運営を求め負担金の削減に努める。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88138</xdr:rowOff>
    </xdr:from>
    <xdr:to>
      <xdr:col>24</xdr:col>
      <xdr:colOff>31750</xdr:colOff>
      <xdr:row>37</xdr:row>
      <xdr:rowOff>92710</xdr:rowOff>
    </xdr:to>
    <xdr:cxnSp macro="">
      <xdr:nvCxnSpPr>
        <xdr:cNvPr id="297" name="直線コネクタ 296"/>
        <xdr:cNvCxnSpPr/>
      </xdr:nvCxnSpPr>
      <xdr:spPr>
        <a:xfrm flipV="1">
          <a:off x="15671800" y="643178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78994</xdr:rowOff>
    </xdr:from>
    <xdr:to>
      <xdr:col>22</xdr:col>
      <xdr:colOff>565150</xdr:colOff>
      <xdr:row>37</xdr:row>
      <xdr:rowOff>92710</xdr:rowOff>
    </xdr:to>
    <xdr:cxnSp macro="">
      <xdr:nvCxnSpPr>
        <xdr:cNvPr id="300" name="直線コネクタ 299"/>
        <xdr:cNvCxnSpPr/>
      </xdr:nvCxnSpPr>
      <xdr:spPr>
        <a:xfrm>
          <a:off x="14782800" y="64226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37846</xdr:rowOff>
    </xdr:from>
    <xdr:to>
      <xdr:col>21</xdr:col>
      <xdr:colOff>361950</xdr:colOff>
      <xdr:row>37</xdr:row>
      <xdr:rowOff>78994</xdr:rowOff>
    </xdr:to>
    <xdr:cxnSp macro="">
      <xdr:nvCxnSpPr>
        <xdr:cNvPr id="303" name="直線コネクタ 302"/>
        <xdr:cNvCxnSpPr/>
      </xdr:nvCxnSpPr>
      <xdr:spPr>
        <a:xfrm>
          <a:off x="13893800" y="638149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37846</xdr:rowOff>
    </xdr:from>
    <xdr:to>
      <xdr:col>20</xdr:col>
      <xdr:colOff>158750</xdr:colOff>
      <xdr:row>37</xdr:row>
      <xdr:rowOff>69850</xdr:rowOff>
    </xdr:to>
    <xdr:cxnSp macro="">
      <xdr:nvCxnSpPr>
        <xdr:cNvPr id="306" name="直線コネクタ 305"/>
        <xdr:cNvCxnSpPr/>
      </xdr:nvCxnSpPr>
      <xdr:spPr>
        <a:xfrm flipV="1">
          <a:off x="13004800" y="638149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37338</xdr:rowOff>
    </xdr:from>
    <xdr:to>
      <xdr:col>24</xdr:col>
      <xdr:colOff>82550</xdr:colOff>
      <xdr:row>37</xdr:row>
      <xdr:rowOff>138938</xdr:rowOff>
    </xdr:to>
    <xdr:sp macro="" textlink="">
      <xdr:nvSpPr>
        <xdr:cNvPr id="316" name="円/楕円 315"/>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9415</xdr:rowOff>
    </xdr:from>
    <xdr:ext cx="762000" cy="259045"/>
    <xdr:sp macro="" textlink="">
      <xdr:nvSpPr>
        <xdr:cNvPr id="317" name="補助費等該当値テキスト"/>
        <xdr:cNvSpPr txBox="1"/>
      </xdr:nvSpPr>
      <xdr:spPr>
        <a:xfrm>
          <a:off x="16598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41910</xdr:rowOff>
    </xdr:from>
    <xdr:to>
      <xdr:col>22</xdr:col>
      <xdr:colOff>615950</xdr:colOff>
      <xdr:row>37</xdr:row>
      <xdr:rowOff>143510</xdr:rowOff>
    </xdr:to>
    <xdr:sp macro="" textlink="">
      <xdr:nvSpPr>
        <xdr:cNvPr id="318" name="円/楕円 317"/>
        <xdr:cNvSpPr/>
      </xdr:nvSpPr>
      <xdr:spPr>
        <a:xfrm>
          <a:off x="15621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19" name="テキスト ボックス 318"/>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28194</xdr:rowOff>
    </xdr:from>
    <xdr:to>
      <xdr:col>21</xdr:col>
      <xdr:colOff>412750</xdr:colOff>
      <xdr:row>37</xdr:row>
      <xdr:rowOff>129794</xdr:rowOff>
    </xdr:to>
    <xdr:sp macro="" textlink="">
      <xdr:nvSpPr>
        <xdr:cNvPr id="320" name="円/楕円 319"/>
        <xdr:cNvSpPr/>
      </xdr:nvSpPr>
      <xdr:spPr>
        <a:xfrm>
          <a:off x="14732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114571</xdr:rowOff>
    </xdr:from>
    <xdr:ext cx="762000" cy="259045"/>
    <xdr:sp macro="" textlink="">
      <xdr:nvSpPr>
        <xdr:cNvPr id="321" name="テキスト ボックス 320"/>
        <xdr:cNvSpPr txBox="1"/>
      </xdr:nvSpPr>
      <xdr:spPr>
        <a:xfrm>
          <a:off x="14401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158496</xdr:rowOff>
    </xdr:from>
    <xdr:to>
      <xdr:col>20</xdr:col>
      <xdr:colOff>209550</xdr:colOff>
      <xdr:row>37</xdr:row>
      <xdr:rowOff>88646</xdr:rowOff>
    </xdr:to>
    <xdr:sp macro="" textlink="">
      <xdr:nvSpPr>
        <xdr:cNvPr id="322" name="円/楕円 321"/>
        <xdr:cNvSpPr/>
      </xdr:nvSpPr>
      <xdr:spPr>
        <a:xfrm>
          <a:off x="13843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73423</xdr:rowOff>
    </xdr:from>
    <xdr:ext cx="762000" cy="259045"/>
    <xdr:sp macro="" textlink="">
      <xdr:nvSpPr>
        <xdr:cNvPr id="323" name="テキスト ボックス 322"/>
        <xdr:cNvSpPr txBox="1"/>
      </xdr:nvSpPr>
      <xdr:spPr>
        <a:xfrm>
          <a:off x="13512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24" name="円/楕円 323"/>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25" name="テキスト ボックス 324"/>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過去において大型の施設整備事業等を行ったことにより、それに伴う元利償還金が膨らみ近年の公債費に係る経常収支比率は</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％前後の高水準で推移していたが、数年来新発債の抑制を行ってきたことから今年度は</a:t>
          </a:r>
          <a:r>
            <a:rPr lang="en-US" altLang="ja-JP" sz="1100">
              <a:solidFill>
                <a:schemeClr val="dk1"/>
              </a:solidFill>
              <a:effectLst/>
              <a:latin typeface="+mn-lt"/>
              <a:ea typeface="+mn-ea"/>
              <a:cs typeface="+mn-cs"/>
            </a:rPr>
            <a:t>15.7</a:t>
          </a:r>
          <a:r>
            <a:rPr lang="ja-JP" altLang="ja-JP" sz="1100">
              <a:solidFill>
                <a:schemeClr val="dk1"/>
              </a:solidFill>
              <a:effectLst/>
              <a:latin typeface="+mn-lt"/>
              <a:ea typeface="+mn-ea"/>
              <a:cs typeface="+mn-cs"/>
            </a:rPr>
            <a:t>％と年々減少傾向にある。しかし、公営企業にかかる準元利償還金や一部事務組合の起こした地方債に充てたと認められる負担金について人口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人当たり決算額が類似団体平均よりも高いことなどにより経常収支比率は</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％上回っている。今後についても、新規地方債発行の抑制等により公債費の縮減に努める。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123189</xdr:rowOff>
    </xdr:from>
    <xdr:to>
      <xdr:col>7</xdr:col>
      <xdr:colOff>15875</xdr:colOff>
      <xdr:row>77</xdr:row>
      <xdr:rowOff>130811</xdr:rowOff>
    </xdr:to>
    <xdr:cxnSp macro="">
      <xdr:nvCxnSpPr>
        <xdr:cNvPr id="358" name="直線コネクタ 357"/>
        <xdr:cNvCxnSpPr/>
      </xdr:nvCxnSpPr>
      <xdr:spPr>
        <a:xfrm>
          <a:off x="3987800" y="1332483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123189</xdr:rowOff>
    </xdr:from>
    <xdr:to>
      <xdr:col>5</xdr:col>
      <xdr:colOff>549275</xdr:colOff>
      <xdr:row>77</xdr:row>
      <xdr:rowOff>146050</xdr:rowOff>
    </xdr:to>
    <xdr:cxnSp macro="">
      <xdr:nvCxnSpPr>
        <xdr:cNvPr id="361" name="直線コネクタ 360"/>
        <xdr:cNvCxnSpPr/>
      </xdr:nvCxnSpPr>
      <xdr:spPr>
        <a:xfrm flipV="1">
          <a:off x="3098800" y="133248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146050</xdr:rowOff>
    </xdr:from>
    <xdr:to>
      <xdr:col>4</xdr:col>
      <xdr:colOff>346075</xdr:colOff>
      <xdr:row>78</xdr:row>
      <xdr:rowOff>27939</xdr:rowOff>
    </xdr:to>
    <xdr:cxnSp macro="">
      <xdr:nvCxnSpPr>
        <xdr:cNvPr id="364" name="直線コネクタ 363"/>
        <xdr:cNvCxnSpPr/>
      </xdr:nvCxnSpPr>
      <xdr:spPr>
        <a:xfrm flipV="1">
          <a:off x="2209800" y="13347700"/>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27939</xdr:rowOff>
    </xdr:from>
    <xdr:to>
      <xdr:col>3</xdr:col>
      <xdr:colOff>142875</xdr:colOff>
      <xdr:row>78</xdr:row>
      <xdr:rowOff>27939</xdr:rowOff>
    </xdr:to>
    <xdr:cxnSp macro="">
      <xdr:nvCxnSpPr>
        <xdr:cNvPr id="367" name="直線コネクタ 366"/>
        <xdr:cNvCxnSpPr/>
      </xdr:nvCxnSpPr>
      <xdr:spPr>
        <a:xfrm>
          <a:off x="1320800" y="134010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80011</xdr:rowOff>
    </xdr:from>
    <xdr:to>
      <xdr:col>7</xdr:col>
      <xdr:colOff>66675</xdr:colOff>
      <xdr:row>78</xdr:row>
      <xdr:rowOff>10161</xdr:rowOff>
    </xdr:to>
    <xdr:sp macro="" textlink="">
      <xdr:nvSpPr>
        <xdr:cNvPr id="377" name="円/楕円 376"/>
        <xdr:cNvSpPr/>
      </xdr:nvSpPr>
      <xdr:spPr>
        <a:xfrm>
          <a:off x="47752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52088</xdr:rowOff>
    </xdr:from>
    <xdr:ext cx="762000" cy="259045"/>
    <xdr:sp macro="" textlink="">
      <xdr:nvSpPr>
        <xdr:cNvPr id="378" name="公債費該当値テキスト"/>
        <xdr:cNvSpPr txBox="1"/>
      </xdr:nvSpPr>
      <xdr:spPr>
        <a:xfrm>
          <a:off x="49149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72389</xdr:rowOff>
    </xdr:from>
    <xdr:to>
      <xdr:col>5</xdr:col>
      <xdr:colOff>600075</xdr:colOff>
      <xdr:row>78</xdr:row>
      <xdr:rowOff>2539</xdr:rowOff>
    </xdr:to>
    <xdr:sp macro="" textlink="">
      <xdr:nvSpPr>
        <xdr:cNvPr id="379" name="円/楕円 378"/>
        <xdr:cNvSpPr/>
      </xdr:nvSpPr>
      <xdr:spPr>
        <a:xfrm>
          <a:off x="3937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158766</xdr:rowOff>
    </xdr:from>
    <xdr:ext cx="736600" cy="259045"/>
    <xdr:sp macro="" textlink="">
      <xdr:nvSpPr>
        <xdr:cNvPr id="380" name="テキスト ボックス 379"/>
        <xdr:cNvSpPr txBox="1"/>
      </xdr:nvSpPr>
      <xdr:spPr>
        <a:xfrm>
          <a:off x="3606800" y="13360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95250</xdr:rowOff>
    </xdr:from>
    <xdr:to>
      <xdr:col>4</xdr:col>
      <xdr:colOff>396875</xdr:colOff>
      <xdr:row>78</xdr:row>
      <xdr:rowOff>25400</xdr:rowOff>
    </xdr:to>
    <xdr:sp macro="" textlink="">
      <xdr:nvSpPr>
        <xdr:cNvPr id="381" name="円/楕円 380"/>
        <xdr:cNvSpPr/>
      </xdr:nvSpPr>
      <xdr:spPr>
        <a:xfrm>
          <a:off x="3048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10177</xdr:rowOff>
    </xdr:from>
    <xdr:ext cx="762000" cy="259045"/>
    <xdr:sp macro="" textlink="">
      <xdr:nvSpPr>
        <xdr:cNvPr id="382" name="テキスト ボックス 381"/>
        <xdr:cNvSpPr txBox="1"/>
      </xdr:nvSpPr>
      <xdr:spPr>
        <a:xfrm>
          <a:off x="2717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148589</xdr:rowOff>
    </xdr:from>
    <xdr:to>
      <xdr:col>3</xdr:col>
      <xdr:colOff>193675</xdr:colOff>
      <xdr:row>78</xdr:row>
      <xdr:rowOff>78739</xdr:rowOff>
    </xdr:to>
    <xdr:sp macro="" textlink="">
      <xdr:nvSpPr>
        <xdr:cNvPr id="383" name="円/楕円 382"/>
        <xdr:cNvSpPr/>
      </xdr:nvSpPr>
      <xdr:spPr>
        <a:xfrm>
          <a:off x="21590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63516</xdr:rowOff>
    </xdr:from>
    <xdr:ext cx="762000" cy="259045"/>
    <xdr:sp macro="" textlink="">
      <xdr:nvSpPr>
        <xdr:cNvPr id="384" name="テキスト ボックス 383"/>
        <xdr:cNvSpPr txBox="1"/>
      </xdr:nvSpPr>
      <xdr:spPr>
        <a:xfrm>
          <a:off x="1828800" y="13436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148589</xdr:rowOff>
    </xdr:from>
    <xdr:to>
      <xdr:col>1</xdr:col>
      <xdr:colOff>676275</xdr:colOff>
      <xdr:row>78</xdr:row>
      <xdr:rowOff>78739</xdr:rowOff>
    </xdr:to>
    <xdr:sp macro="" textlink="">
      <xdr:nvSpPr>
        <xdr:cNvPr id="385" name="円/楕円 384"/>
        <xdr:cNvSpPr/>
      </xdr:nvSpPr>
      <xdr:spPr>
        <a:xfrm>
          <a:off x="12700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63516</xdr:rowOff>
    </xdr:from>
    <xdr:ext cx="762000" cy="259045"/>
    <xdr:sp macro="" textlink="">
      <xdr:nvSpPr>
        <xdr:cNvPr id="386" name="テキスト ボックス 385"/>
        <xdr:cNvSpPr txBox="1"/>
      </xdr:nvSpPr>
      <xdr:spPr>
        <a:xfrm>
          <a:off x="939800" y="13436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公債費以外の経費が類似団体と比較して</a:t>
          </a:r>
          <a:r>
            <a:rPr lang="en-US" altLang="ja-JP" sz="1100">
              <a:solidFill>
                <a:schemeClr val="dk1"/>
              </a:solidFill>
              <a:effectLst/>
              <a:latin typeface="+mn-lt"/>
              <a:ea typeface="+mn-ea"/>
              <a:cs typeface="+mn-cs"/>
            </a:rPr>
            <a:t>6.4</a:t>
          </a:r>
          <a:r>
            <a:rPr lang="ja-JP" altLang="ja-JP" sz="1100">
              <a:solidFill>
                <a:schemeClr val="dk1"/>
              </a:solidFill>
              <a:effectLst/>
              <a:latin typeface="+mn-lt"/>
              <a:ea typeface="+mn-ea"/>
              <a:cs typeface="+mn-cs"/>
            </a:rPr>
            <a:t>％上回っており経常収支比率を押し上げる要因となっていることから、今後においてもより一層の経常経費の削減に努める。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145287</xdr:rowOff>
    </xdr:from>
    <xdr:to>
      <xdr:col>24</xdr:col>
      <xdr:colOff>31750</xdr:colOff>
      <xdr:row>78</xdr:row>
      <xdr:rowOff>163576</xdr:rowOff>
    </xdr:to>
    <xdr:cxnSp macro="">
      <xdr:nvCxnSpPr>
        <xdr:cNvPr id="417" name="直線コネクタ 416"/>
        <xdr:cNvCxnSpPr/>
      </xdr:nvCxnSpPr>
      <xdr:spPr>
        <a:xfrm flipV="1">
          <a:off x="15671800" y="13518387"/>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163576</xdr:rowOff>
    </xdr:from>
    <xdr:to>
      <xdr:col>22</xdr:col>
      <xdr:colOff>565150</xdr:colOff>
      <xdr:row>79</xdr:row>
      <xdr:rowOff>24130</xdr:rowOff>
    </xdr:to>
    <xdr:cxnSp macro="">
      <xdr:nvCxnSpPr>
        <xdr:cNvPr id="420" name="直線コネクタ 419"/>
        <xdr:cNvCxnSpPr/>
      </xdr:nvCxnSpPr>
      <xdr:spPr>
        <a:xfrm flipV="1">
          <a:off x="14782800" y="135366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62992</xdr:rowOff>
    </xdr:from>
    <xdr:to>
      <xdr:col>21</xdr:col>
      <xdr:colOff>361950</xdr:colOff>
      <xdr:row>79</xdr:row>
      <xdr:rowOff>24130</xdr:rowOff>
    </xdr:to>
    <xdr:cxnSp macro="">
      <xdr:nvCxnSpPr>
        <xdr:cNvPr id="423" name="直線コネクタ 422"/>
        <xdr:cNvCxnSpPr/>
      </xdr:nvCxnSpPr>
      <xdr:spPr>
        <a:xfrm>
          <a:off x="13893800" y="13436092"/>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62992</xdr:rowOff>
    </xdr:from>
    <xdr:to>
      <xdr:col>20</xdr:col>
      <xdr:colOff>158750</xdr:colOff>
      <xdr:row>78</xdr:row>
      <xdr:rowOff>62992</xdr:rowOff>
    </xdr:to>
    <xdr:cxnSp macro="">
      <xdr:nvCxnSpPr>
        <xdr:cNvPr id="426" name="直線コネクタ 425"/>
        <xdr:cNvCxnSpPr/>
      </xdr:nvCxnSpPr>
      <xdr:spPr>
        <a:xfrm>
          <a:off x="13004800" y="134360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94487</xdr:rowOff>
    </xdr:from>
    <xdr:to>
      <xdr:col>24</xdr:col>
      <xdr:colOff>82550</xdr:colOff>
      <xdr:row>79</xdr:row>
      <xdr:rowOff>24637</xdr:rowOff>
    </xdr:to>
    <xdr:sp macro="" textlink="">
      <xdr:nvSpPr>
        <xdr:cNvPr id="436" name="円/楕円 435"/>
        <xdr:cNvSpPr/>
      </xdr:nvSpPr>
      <xdr:spPr>
        <a:xfrm>
          <a:off x="164592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66564</xdr:rowOff>
    </xdr:from>
    <xdr:ext cx="762000" cy="259045"/>
    <xdr:sp macro="" textlink="">
      <xdr:nvSpPr>
        <xdr:cNvPr id="437" name="公債費以外該当値テキスト"/>
        <xdr:cNvSpPr txBox="1"/>
      </xdr:nvSpPr>
      <xdr:spPr>
        <a:xfrm>
          <a:off x="165989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112776</xdr:rowOff>
    </xdr:from>
    <xdr:to>
      <xdr:col>22</xdr:col>
      <xdr:colOff>615950</xdr:colOff>
      <xdr:row>79</xdr:row>
      <xdr:rowOff>42926</xdr:rowOff>
    </xdr:to>
    <xdr:sp macro="" textlink="">
      <xdr:nvSpPr>
        <xdr:cNvPr id="438" name="円/楕円 437"/>
        <xdr:cNvSpPr/>
      </xdr:nvSpPr>
      <xdr:spPr>
        <a:xfrm>
          <a:off x="15621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27703</xdr:rowOff>
    </xdr:from>
    <xdr:ext cx="736600" cy="259045"/>
    <xdr:sp macro="" textlink="">
      <xdr:nvSpPr>
        <xdr:cNvPr id="439" name="テキスト ボックス 438"/>
        <xdr:cNvSpPr txBox="1"/>
      </xdr:nvSpPr>
      <xdr:spPr>
        <a:xfrm>
          <a:off x="15290800" y="13572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144780</xdr:rowOff>
    </xdr:from>
    <xdr:to>
      <xdr:col>21</xdr:col>
      <xdr:colOff>412750</xdr:colOff>
      <xdr:row>79</xdr:row>
      <xdr:rowOff>74930</xdr:rowOff>
    </xdr:to>
    <xdr:sp macro="" textlink="">
      <xdr:nvSpPr>
        <xdr:cNvPr id="440" name="円/楕円 439"/>
        <xdr:cNvSpPr/>
      </xdr:nvSpPr>
      <xdr:spPr>
        <a:xfrm>
          <a:off x="14732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59707</xdr:rowOff>
    </xdr:from>
    <xdr:ext cx="762000" cy="259045"/>
    <xdr:sp macro="" textlink="">
      <xdr:nvSpPr>
        <xdr:cNvPr id="441" name="テキスト ボックス 440"/>
        <xdr:cNvSpPr txBox="1"/>
      </xdr:nvSpPr>
      <xdr:spPr>
        <a:xfrm>
          <a:off x="14401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12192</xdr:rowOff>
    </xdr:from>
    <xdr:to>
      <xdr:col>20</xdr:col>
      <xdr:colOff>209550</xdr:colOff>
      <xdr:row>78</xdr:row>
      <xdr:rowOff>113792</xdr:rowOff>
    </xdr:to>
    <xdr:sp macro="" textlink="">
      <xdr:nvSpPr>
        <xdr:cNvPr id="442" name="円/楕円 441"/>
        <xdr:cNvSpPr/>
      </xdr:nvSpPr>
      <xdr:spPr>
        <a:xfrm>
          <a:off x="13843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98569</xdr:rowOff>
    </xdr:from>
    <xdr:ext cx="762000" cy="259045"/>
    <xdr:sp macro="" textlink="">
      <xdr:nvSpPr>
        <xdr:cNvPr id="443" name="テキスト ボックス 442"/>
        <xdr:cNvSpPr txBox="1"/>
      </xdr:nvSpPr>
      <xdr:spPr>
        <a:xfrm>
          <a:off x="13512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12192</xdr:rowOff>
    </xdr:from>
    <xdr:to>
      <xdr:col>19</xdr:col>
      <xdr:colOff>6350</xdr:colOff>
      <xdr:row>78</xdr:row>
      <xdr:rowOff>113792</xdr:rowOff>
    </xdr:to>
    <xdr:sp macro="" textlink="">
      <xdr:nvSpPr>
        <xdr:cNvPr id="444" name="円/楕円 443"/>
        <xdr:cNvSpPr/>
      </xdr:nvSpPr>
      <xdr:spPr>
        <a:xfrm>
          <a:off x="12954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98569</xdr:rowOff>
    </xdr:from>
    <xdr:ext cx="762000" cy="259045"/>
    <xdr:sp macro="" textlink="">
      <xdr:nvSpPr>
        <xdr:cNvPr id="445" name="テキスト ボックス 444"/>
        <xdr:cNvSpPr txBox="1"/>
      </xdr:nvSpPr>
      <xdr:spPr>
        <a:xfrm>
          <a:off x="12623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北海道余市町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15726</xdr:rowOff>
    </xdr:from>
    <xdr:to>
      <xdr:col>4</xdr:col>
      <xdr:colOff>1117600</xdr:colOff>
      <xdr:row>16</xdr:row>
      <xdr:rowOff>98545</xdr:rowOff>
    </xdr:to>
    <xdr:cxnSp macro="">
      <xdr:nvCxnSpPr>
        <xdr:cNvPr id="52" name="直線コネクタ 51"/>
        <xdr:cNvCxnSpPr/>
      </xdr:nvCxnSpPr>
      <xdr:spPr bwMode="auto">
        <a:xfrm flipV="1">
          <a:off x="5003800" y="2806551"/>
          <a:ext cx="647700" cy="82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92721</xdr:rowOff>
    </xdr:from>
    <xdr:to>
      <xdr:col>4</xdr:col>
      <xdr:colOff>469900</xdr:colOff>
      <xdr:row>16</xdr:row>
      <xdr:rowOff>98545</xdr:rowOff>
    </xdr:to>
    <xdr:cxnSp macro="">
      <xdr:nvCxnSpPr>
        <xdr:cNvPr id="55" name="直線コネクタ 54"/>
        <xdr:cNvCxnSpPr/>
      </xdr:nvCxnSpPr>
      <xdr:spPr bwMode="auto">
        <a:xfrm>
          <a:off x="4305300" y="2883546"/>
          <a:ext cx="698500" cy="58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70449</xdr:rowOff>
    </xdr:from>
    <xdr:to>
      <xdr:col>3</xdr:col>
      <xdr:colOff>904875</xdr:colOff>
      <xdr:row>16</xdr:row>
      <xdr:rowOff>92721</xdr:rowOff>
    </xdr:to>
    <xdr:cxnSp macro="">
      <xdr:nvCxnSpPr>
        <xdr:cNvPr id="58" name="直線コネクタ 57"/>
        <xdr:cNvCxnSpPr/>
      </xdr:nvCxnSpPr>
      <xdr:spPr bwMode="auto">
        <a:xfrm>
          <a:off x="3606800" y="2861274"/>
          <a:ext cx="698500" cy="22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70449</xdr:rowOff>
    </xdr:from>
    <xdr:to>
      <xdr:col>3</xdr:col>
      <xdr:colOff>206375</xdr:colOff>
      <xdr:row>16</xdr:row>
      <xdr:rowOff>84404</xdr:rowOff>
    </xdr:to>
    <xdr:cxnSp macro="">
      <xdr:nvCxnSpPr>
        <xdr:cNvPr id="61" name="直線コネクタ 60"/>
        <xdr:cNvCxnSpPr/>
      </xdr:nvCxnSpPr>
      <xdr:spPr bwMode="auto">
        <a:xfrm flipV="1">
          <a:off x="2908300" y="2861274"/>
          <a:ext cx="698500" cy="13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136376</xdr:rowOff>
    </xdr:from>
    <xdr:to>
      <xdr:col>5</xdr:col>
      <xdr:colOff>34925</xdr:colOff>
      <xdr:row>16</xdr:row>
      <xdr:rowOff>66526</xdr:rowOff>
    </xdr:to>
    <xdr:sp macro="" textlink="">
      <xdr:nvSpPr>
        <xdr:cNvPr id="71" name="円/楕円 70"/>
        <xdr:cNvSpPr/>
      </xdr:nvSpPr>
      <xdr:spPr bwMode="auto">
        <a:xfrm>
          <a:off x="5600700" y="27557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152903</xdr:rowOff>
    </xdr:from>
    <xdr:ext cx="762000" cy="259045"/>
    <xdr:sp macro="" textlink="">
      <xdr:nvSpPr>
        <xdr:cNvPr id="72" name="人口1人当たり決算額の推移該当値テキスト130"/>
        <xdr:cNvSpPr txBox="1"/>
      </xdr:nvSpPr>
      <xdr:spPr>
        <a:xfrm>
          <a:off x="5740400" y="2600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103,847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47745</xdr:rowOff>
    </xdr:from>
    <xdr:to>
      <xdr:col>4</xdr:col>
      <xdr:colOff>520700</xdr:colOff>
      <xdr:row>16</xdr:row>
      <xdr:rowOff>149345</xdr:rowOff>
    </xdr:to>
    <xdr:sp macro="" textlink="">
      <xdr:nvSpPr>
        <xdr:cNvPr id="73" name="円/楕円 72"/>
        <xdr:cNvSpPr/>
      </xdr:nvSpPr>
      <xdr:spPr bwMode="auto">
        <a:xfrm>
          <a:off x="4953000" y="2838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159522</xdr:rowOff>
    </xdr:from>
    <xdr:ext cx="736600" cy="259045"/>
    <xdr:sp macro="" textlink="">
      <xdr:nvSpPr>
        <xdr:cNvPr id="74" name="テキスト ボックス 73"/>
        <xdr:cNvSpPr txBox="1"/>
      </xdr:nvSpPr>
      <xdr:spPr>
        <a:xfrm>
          <a:off x="4622800" y="2607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96,239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41921</xdr:rowOff>
    </xdr:from>
    <xdr:to>
      <xdr:col>3</xdr:col>
      <xdr:colOff>955675</xdr:colOff>
      <xdr:row>16</xdr:row>
      <xdr:rowOff>143521</xdr:rowOff>
    </xdr:to>
    <xdr:sp macro="" textlink="">
      <xdr:nvSpPr>
        <xdr:cNvPr id="75" name="円/楕円 74"/>
        <xdr:cNvSpPr/>
      </xdr:nvSpPr>
      <xdr:spPr bwMode="auto">
        <a:xfrm>
          <a:off x="4254500" y="2832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153698</xdr:rowOff>
    </xdr:from>
    <xdr:ext cx="762000" cy="259045"/>
    <xdr:sp macro="" textlink="">
      <xdr:nvSpPr>
        <xdr:cNvPr id="76" name="テキスト ボックス 75"/>
        <xdr:cNvSpPr txBox="1"/>
      </xdr:nvSpPr>
      <xdr:spPr>
        <a:xfrm>
          <a:off x="3924300" y="2601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96,774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19649</xdr:rowOff>
    </xdr:from>
    <xdr:to>
      <xdr:col>3</xdr:col>
      <xdr:colOff>257175</xdr:colOff>
      <xdr:row>16</xdr:row>
      <xdr:rowOff>121249</xdr:rowOff>
    </xdr:to>
    <xdr:sp macro="" textlink="">
      <xdr:nvSpPr>
        <xdr:cNvPr id="77" name="円/楕円 76"/>
        <xdr:cNvSpPr/>
      </xdr:nvSpPr>
      <xdr:spPr bwMode="auto">
        <a:xfrm>
          <a:off x="3556000" y="2810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131426</xdr:rowOff>
    </xdr:from>
    <xdr:ext cx="762000" cy="259045"/>
    <xdr:sp macro="" textlink="">
      <xdr:nvSpPr>
        <xdr:cNvPr id="78" name="テキスト ボックス 77"/>
        <xdr:cNvSpPr txBox="1"/>
      </xdr:nvSpPr>
      <xdr:spPr>
        <a:xfrm>
          <a:off x="3225800" y="2579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98,820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33604</xdr:rowOff>
    </xdr:from>
    <xdr:to>
      <xdr:col>2</xdr:col>
      <xdr:colOff>692150</xdr:colOff>
      <xdr:row>16</xdr:row>
      <xdr:rowOff>135204</xdr:rowOff>
    </xdr:to>
    <xdr:sp macro="" textlink="">
      <xdr:nvSpPr>
        <xdr:cNvPr id="79" name="円/楕円 78"/>
        <xdr:cNvSpPr/>
      </xdr:nvSpPr>
      <xdr:spPr bwMode="auto">
        <a:xfrm>
          <a:off x="2857500" y="2824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145381</xdr:rowOff>
    </xdr:from>
    <xdr:ext cx="762000" cy="259045"/>
    <xdr:sp macro="" textlink="">
      <xdr:nvSpPr>
        <xdr:cNvPr id="80" name="テキスト ボックス 79"/>
        <xdr:cNvSpPr txBox="1"/>
      </xdr:nvSpPr>
      <xdr:spPr>
        <a:xfrm>
          <a:off x="2527300" y="2593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97,538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45782</xdr:rowOff>
    </xdr:from>
    <xdr:to>
      <xdr:col>4</xdr:col>
      <xdr:colOff>1117600</xdr:colOff>
      <xdr:row>34</xdr:row>
      <xdr:rowOff>81672</xdr:rowOff>
    </xdr:to>
    <xdr:cxnSp macro="">
      <xdr:nvCxnSpPr>
        <xdr:cNvPr id="115" name="直線コネクタ 114"/>
        <xdr:cNvCxnSpPr/>
      </xdr:nvCxnSpPr>
      <xdr:spPr bwMode="auto">
        <a:xfrm>
          <a:off x="5003800" y="6313232"/>
          <a:ext cx="647700" cy="358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337181</xdr:rowOff>
    </xdr:from>
    <xdr:to>
      <xdr:col>4</xdr:col>
      <xdr:colOff>469900</xdr:colOff>
      <xdr:row>34</xdr:row>
      <xdr:rowOff>45782</xdr:rowOff>
    </xdr:to>
    <xdr:cxnSp macro="">
      <xdr:nvCxnSpPr>
        <xdr:cNvPr id="118" name="直線コネクタ 117"/>
        <xdr:cNvCxnSpPr/>
      </xdr:nvCxnSpPr>
      <xdr:spPr bwMode="auto">
        <a:xfrm>
          <a:off x="4305300" y="6261731"/>
          <a:ext cx="698500" cy="51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337181</xdr:rowOff>
    </xdr:from>
    <xdr:to>
      <xdr:col>3</xdr:col>
      <xdr:colOff>904875</xdr:colOff>
      <xdr:row>34</xdr:row>
      <xdr:rowOff>38172</xdr:rowOff>
    </xdr:to>
    <xdr:cxnSp macro="">
      <xdr:nvCxnSpPr>
        <xdr:cNvPr id="121" name="直線コネクタ 120"/>
        <xdr:cNvCxnSpPr/>
      </xdr:nvCxnSpPr>
      <xdr:spPr bwMode="auto">
        <a:xfrm flipV="1">
          <a:off x="3606800" y="6261731"/>
          <a:ext cx="698500" cy="43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126576</xdr:rowOff>
    </xdr:from>
    <xdr:to>
      <xdr:col>3</xdr:col>
      <xdr:colOff>206375</xdr:colOff>
      <xdr:row>34</xdr:row>
      <xdr:rowOff>38172</xdr:rowOff>
    </xdr:to>
    <xdr:cxnSp macro="">
      <xdr:nvCxnSpPr>
        <xdr:cNvPr id="124" name="直線コネクタ 123"/>
        <xdr:cNvCxnSpPr/>
      </xdr:nvCxnSpPr>
      <xdr:spPr bwMode="auto">
        <a:xfrm>
          <a:off x="2908300" y="6051126"/>
          <a:ext cx="698500" cy="2544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30872</xdr:rowOff>
    </xdr:from>
    <xdr:to>
      <xdr:col>5</xdr:col>
      <xdr:colOff>34925</xdr:colOff>
      <xdr:row>34</xdr:row>
      <xdr:rowOff>132472</xdr:rowOff>
    </xdr:to>
    <xdr:sp macro="" textlink="">
      <xdr:nvSpPr>
        <xdr:cNvPr id="134" name="円/楕円 133"/>
        <xdr:cNvSpPr/>
      </xdr:nvSpPr>
      <xdr:spPr bwMode="auto">
        <a:xfrm>
          <a:off x="5600700" y="6298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218849</xdr:rowOff>
    </xdr:from>
    <xdr:ext cx="762000" cy="259045"/>
    <xdr:sp macro="" textlink="">
      <xdr:nvSpPr>
        <xdr:cNvPr id="135" name="人口1人当たり決算額の推移該当値テキスト445"/>
        <xdr:cNvSpPr txBox="1"/>
      </xdr:nvSpPr>
      <xdr:spPr>
        <a:xfrm>
          <a:off x="5740400" y="614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28,638</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337882</xdr:rowOff>
    </xdr:from>
    <xdr:to>
      <xdr:col>4</xdr:col>
      <xdr:colOff>520700</xdr:colOff>
      <xdr:row>34</xdr:row>
      <xdr:rowOff>96582</xdr:rowOff>
    </xdr:to>
    <xdr:sp macro="" textlink="">
      <xdr:nvSpPr>
        <xdr:cNvPr id="136" name="円/楕円 135"/>
        <xdr:cNvSpPr/>
      </xdr:nvSpPr>
      <xdr:spPr bwMode="auto">
        <a:xfrm>
          <a:off x="4953000" y="6262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106759</xdr:rowOff>
    </xdr:from>
    <xdr:ext cx="736600" cy="259045"/>
    <xdr:sp macro="" textlink="">
      <xdr:nvSpPr>
        <xdr:cNvPr id="137" name="テキスト ボックス 136"/>
        <xdr:cNvSpPr txBox="1"/>
      </xdr:nvSpPr>
      <xdr:spPr>
        <a:xfrm>
          <a:off x="4622800" y="6031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29,737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286381</xdr:rowOff>
    </xdr:from>
    <xdr:to>
      <xdr:col>3</xdr:col>
      <xdr:colOff>955675</xdr:colOff>
      <xdr:row>34</xdr:row>
      <xdr:rowOff>45081</xdr:rowOff>
    </xdr:to>
    <xdr:sp macro="" textlink="">
      <xdr:nvSpPr>
        <xdr:cNvPr id="138" name="円/楕円 137"/>
        <xdr:cNvSpPr/>
      </xdr:nvSpPr>
      <xdr:spPr bwMode="auto">
        <a:xfrm>
          <a:off x="4254500" y="62109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55258</xdr:rowOff>
    </xdr:from>
    <xdr:ext cx="762000" cy="259045"/>
    <xdr:sp macro="" textlink="">
      <xdr:nvSpPr>
        <xdr:cNvPr id="139" name="テキスト ボックス 138"/>
        <xdr:cNvSpPr txBox="1"/>
      </xdr:nvSpPr>
      <xdr:spPr>
        <a:xfrm>
          <a:off x="3924300" y="5979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31,314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330272</xdr:rowOff>
    </xdr:from>
    <xdr:to>
      <xdr:col>3</xdr:col>
      <xdr:colOff>257175</xdr:colOff>
      <xdr:row>34</xdr:row>
      <xdr:rowOff>88972</xdr:rowOff>
    </xdr:to>
    <xdr:sp macro="" textlink="">
      <xdr:nvSpPr>
        <xdr:cNvPr id="140" name="円/楕円 139"/>
        <xdr:cNvSpPr/>
      </xdr:nvSpPr>
      <xdr:spPr bwMode="auto">
        <a:xfrm>
          <a:off x="3556000" y="62548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99149</xdr:rowOff>
    </xdr:from>
    <xdr:ext cx="762000" cy="259045"/>
    <xdr:sp macro="" textlink="">
      <xdr:nvSpPr>
        <xdr:cNvPr id="141" name="テキスト ボックス 140"/>
        <xdr:cNvSpPr txBox="1"/>
      </xdr:nvSpPr>
      <xdr:spPr>
        <a:xfrm>
          <a:off x="3225800" y="6023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29,970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75776</xdr:rowOff>
    </xdr:from>
    <xdr:to>
      <xdr:col>2</xdr:col>
      <xdr:colOff>692150</xdr:colOff>
      <xdr:row>33</xdr:row>
      <xdr:rowOff>177376</xdr:rowOff>
    </xdr:to>
    <xdr:sp macro="" textlink="">
      <xdr:nvSpPr>
        <xdr:cNvPr id="142" name="円/楕円 141"/>
        <xdr:cNvSpPr/>
      </xdr:nvSpPr>
      <xdr:spPr bwMode="auto">
        <a:xfrm>
          <a:off x="2857500" y="6000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16103</xdr:rowOff>
    </xdr:from>
    <xdr:ext cx="762000" cy="259045"/>
    <xdr:sp macro="" textlink="">
      <xdr:nvSpPr>
        <xdr:cNvPr id="143" name="テキスト ボックス 142"/>
        <xdr:cNvSpPr txBox="1"/>
      </xdr:nvSpPr>
      <xdr:spPr>
        <a:xfrm>
          <a:off x="2527300" y="576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37,763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Ｈ</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～Ｈ</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まで実施した財政再建推進プランや行政改革推進計画などに沿った歳出削減により、財政調整基金残高は回復傾向にあったものの、歳入不足を補うための基金からの取り崩しが増加しており、実質単年度収支も年々低下している。また、人口一人当たり基金残高の類似団体平均との比較では約</a:t>
          </a:r>
          <a:r>
            <a:rPr kumimoji="1" lang="en-US" altLang="ja-JP" sz="1400">
              <a:latin typeface="ＭＳ ゴシック" pitchFamily="49" charset="-128"/>
              <a:ea typeface="ＭＳ ゴシック" pitchFamily="49" charset="-128"/>
            </a:rPr>
            <a:t>35,000</a:t>
          </a:r>
          <a:r>
            <a:rPr kumimoji="1" lang="ja-JP" altLang="en-US" sz="1400">
              <a:latin typeface="ＭＳ ゴシック" pitchFamily="49" charset="-128"/>
              <a:ea typeface="ＭＳ ゴシック" pitchFamily="49" charset="-128"/>
            </a:rPr>
            <a:t>円少なく、依然として低水準の状況にある。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年度以降、各特別会計を含め赤字会計は無く推移していたが、平成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年度は国民健康保険特別会計において被保険者の減少に伴う保険税収入の減少などが要因となり赤字を計上したことから、今後においては他の会計も含め適正な財政運営に努める。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水道や下水道など公営企業債の元利償還金に対する繰入金が増加傾向にあるが、一般会計の元利償還金、債務負担行為に基づく支出額が減少しており、新規地方債発行の抑制に努めていりことから今後においても数値の減少が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充当可能財源等の減少により数値は上昇したが、新規地方債発行の抑制などにより一般会計等にかかる地方債現在高は年々減少しており、今後においても充当可能基金の増加を図り、数値の改善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57" t="s">
        <v>68</v>
      </c>
      <c r="X3" s="458"/>
      <c r="Y3" s="458"/>
      <c r="Z3" s="458"/>
      <c r="AA3" s="458"/>
      <c r="AB3" s="560"/>
      <c r="AC3" s="564" t="s">
        <v>69</v>
      </c>
      <c r="AD3" s="458"/>
      <c r="AE3" s="458"/>
      <c r="AF3" s="458"/>
      <c r="AG3" s="458"/>
      <c r="AH3" s="458"/>
      <c r="AI3" s="458"/>
      <c r="AJ3" s="458"/>
      <c r="AK3" s="458"/>
      <c r="AL3" s="526"/>
      <c r="AM3" s="457" t="s">
        <v>70</v>
      </c>
      <c r="AN3" s="458"/>
      <c r="AO3" s="458"/>
      <c r="AP3" s="458"/>
      <c r="AQ3" s="458"/>
      <c r="AR3" s="458"/>
      <c r="AS3" s="458"/>
      <c r="AT3" s="458"/>
      <c r="AU3" s="458"/>
      <c r="AV3" s="458"/>
      <c r="AW3" s="458"/>
      <c r="AX3" s="526"/>
      <c r="AY3" s="518" t="s">
        <v>1</v>
      </c>
      <c r="AZ3" s="519"/>
      <c r="BA3" s="519"/>
      <c r="BB3" s="519"/>
      <c r="BC3" s="519"/>
      <c r="BD3" s="519"/>
      <c r="BE3" s="519"/>
      <c r="BF3" s="519"/>
      <c r="BG3" s="519"/>
      <c r="BH3" s="519"/>
      <c r="BI3" s="519"/>
      <c r="BJ3" s="519"/>
      <c r="BK3" s="519"/>
      <c r="BL3" s="519"/>
      <c r="BM3" s="568"/>
      <c r="BN3" s="457" t="s">
        <v>71</v>
      </c>
      <c r="BO3" s="458"/>
      <c r="BP3" s="458"/>
      <c r="BQ3" s="458"/>
      <c r="BR3" s="458"/>
      <c r="BS3" s="458"/>
      <c r="BT3" s="458"/>
      <c r="BU3" s="526"/>
      <c r="BV3" s="457" t="s">
        <v>72</v>
      </c>
      <c r="BW3" s="458"/>
      <c r="BX3" s="458"/>
      <c r="BY3" s="458"/>
      <c r="BZ3" s="458"/>
      <c r="CA3" s="458"/>
      <c r="CB3" s="458"/>
      <c r="CC3" s="526"/>
      <c r="CD3" s="518" t="s">
        <v>1</v>
      </c>
      <c r="CE3" s="519"/>
      <c r="CF3" s="519"/>
      <c r="CG3" s="519"/>
      <c r="CH3" s="519"/>
      <c r="CI3" s="519"/>
      <c r="CJ3" s="519"/>
      <c r="CK3" s="519"/>
      <c r="CL3" s="519"/>
      <c r="CM3" s="519"/>
      <c r="CN3" s="519"/>
      <c r="CO3" s="519"/>
      <c r="CP3" s="519"/>
      <c r="CQ3" s="519"/>
      <c r="CR3" s="519"/>
      <c r="CS3" s="568"/>
      <c r="CT3" s="457" t="s">
        <v>73</v>
      </c>
      <c r="CU3" s="458"/>
      <c r="CV3" s="458"/>
      <c r="CW3" s="458"/>
      <c r="CX3" s="458"/>
      <c r="CY3" s="458"/>
      <c r="CZ3" s="458"/>
      <c r="DA3" s="526"/>
      <c r="DB3" s="457" t="s">
        <v>74</v>
      </c>
      <c r="DC3" s="458"/>
      <c r="DD3" s="458"/>
      <c r="DE3" s="458"/>
      <c r="DF3" s="458"/>
      <c r="DG3" s="458"/>
      <c r="DH3" s="458"/>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90"/>
      <c r="AN4" s="410"/>
      <c r="AO4" s="410"/>
      <c r="AP4" s="410"/>
      <c r="AQ4" s="410"/>
      <c r="AR4" s="410"/>
      <c r="AS4" s="410"/>
      <c r="AT4" s="410"/>
      <c r="AU4" s="410"/>
      <c r="AV4" s="410"/>
      <c r="AW4" s="410"/>
      <c r="AX4" s="567"/>
      <c r="AY4" s="384" t="s">
        <v>75</v>
      </c>
      <c r="AZ4" s="385"/>
      <c r="BA4" s="385"/>
      <c r="BB4" s="385"/>
      <c r="BC4" s="385"/>
      <c r="BD4" s="385"/>
      <c r="BE4" s="385"/>
      <c r="BF4" s="385"/>
      <c r="BG4" s="385"/>
      <c r="BH4" s="385"/>
      <c r="BI4" s="385"/>
      <c r="BJ4" s="385"/>
      <c r="BK4" s="385"/>
      <c r="BL4" s="385"/>
      <c r="BM4" s="386"/>
      <c r="BN4" s="387">
        <v>8855518</v>
      </c>
      <c r="BO4" s="388"/>
      <c r="BP4" s="388"/>
      <c r="BQ4" s="388"/>
      <c r="BR4" s="388"/>
      <c r="BS4" s="388"/>
      <c r="BT4" s="388"/>
      <c r="BU4" s="389"/>
      <c r="BV4" s="387">
        <v>8545031</v>
      </c>
      <c r="BW4" s="388"/>
      <c r="BX4" s="388"/>
      <c r="BY4" s="388"/>
      <c r="BZ4" s="388"/>
      <c r="CA4" s="388"/>
      <c r="CB4" s="388"/>
      <c r="CC4" s="389"/>
      <c r="CD4" s="552" t="s">
        <v>76</v>
      </c>
      <c r="CE4" s="553"/>
      <c r="CF4" s="553"/>
      <c r="CG4" s="553"/>
      <c r="CH4" s="553"/>
      <c r="CI4" s="553"/>
      <c r="CJ4" s="553"/>
      <c r="CK4" s="553"/>
      <c r="CL4" s="553"/>
      <c r="CM4" s="553"/>
      <c r="CN4" s="553"/>
      <c r="CO4" s="553"/>
      <c r="CP4" s="553"/>
      <c r="CQ4" s="553"/>
      <c r="CR4" s="553"/>
      <c r="CS4" s="554"/>
      <c r="CT4" s="555">
        <v>5.0999999999999996</v>
      </c>
      <c r="CU4" s="556"/>
      <c r="CV4" s="556"/>
      <c r="CW4" s="556"/>
      <c r="CX4" s="556"/>
      <c r="CY4" s="556"/>
      <c r="CZ4" s="556"/>
      <c r="DA4" s="557"/>
      <c r="DB4" s="555">
        <v>5.2</v>
      </c>
      <c r="DC4" s="556"/>
      <c r="DD4" s="556"/>
      <c r="DE4" s="556"/>
      <c r="DF4" s="556"/>
      <c r="DG4" s="556"/>
      <c r="DH4" s="556"/>
      <c r="DI4" s="557"/>
      <c r="DJ4" s="137"/>
      <c r="DK4" s="137"/>
      <c r="DL4" s="137"/>
      <c r="DM4" s="137"/>
      <c r="DN4" s="137"/>
      <c r="DO4" s="137"/>
    </row>
    <row r="5" spans="1:119" ht="18.75" customHeight="1" x14ac:dyDescent="0.15">
      <c r="A5" s="138"/>
      <c r="B5" s="562"/>
      <c r="C5" s="411"/>
      <c r="D5" s="411"/>
      <c r="E5" s="563"/>
      <c r="F5" s="563"/>
      <c r="G5" s="563"/>
      <c r="H5" s="563"/>
      <c r="I5" s="563"/>
      <c r="J5" s="563"/>
      <c r="K5" s="563"/>
      <c r="L5" s="563"/>
      <c r="M5" s="563"/>
      <c r="N5" s="563"/>
      <c r="O5" s="563"/>
      <c r="P5" s="563"/>
      <c r="Q5" s="563"/>
      <c r="R5" s="409"/>
      <c r="S5" s="409"/>
      <c r="T5" s="409"/>
      <c r="U5" s="409"/>
      <c r="V5" s="566"/>
      <c r="W5" s="490"/>
      <c r="X5" s="410"/>
      <c r="Y5" s="410"/>
      <c r="Z5" s="410"/>
      <c r="AA5" s="410"/>
      <c r="AB5" s="411"/>
      <c r="AC5" s="409"/>
      <c r="AD5" s="410"/>
      <c r="AE5" s="410"/>
      <c r="AF5" s="410"/>
      <c r="AG5" s="410"/>
      <c r="AH5" s="410"/>
      <c r="AI5" s="410"/>
      <c r="AJ5" s="410"/>
      <c r="AK5" s="410"/>
      <c r="AL5" s="567"/>
      <c r="AM5" s="461" t="s">
        <v>77</v>
      </c>
      <c r="AN5" s="366"/>
      <c r="AO5" s="366"/>
      <c r="AP5" s="366"/>
      <c r="AQ5" s="366"/>
      <c r="AR5" s="366"/>
      <c r="AS5" s="366"/>
      <c r="AT5" s="367"/>
      <c r="AU5" s="443" t="s">
        <v>78</v>
      </c>
      <c r="AV5" s="444"/>
      <c r="AW5" s="444"/>
      <c r="AX5" s="444"/>
      <c r="AY5" s="372" t="s">
        <v>79</v>
      </c>
      <c r="AZ5" s="373"/>
      <c r="BA5" s="373"/>
      <c r="BB5" s="373"/>
      <c r="BC5" s="373"/>
      <c r="BD5" s="373"/>
      <c r="BE5" s="373"/>
      <c r="BF5" s="373"/>
      <c r="BG5" s="373"/>
      <c r="BH5" s="373"/>
      <c r="BI5" s="373"/>
      <c r="BJ5" s="373"/>
      <c r="BK5" s="373"/>
      <c r="BL5" s="373"/>
      <c r="BM5" s="374"/>
      <c r="BN5" s="392">
        <v>8466832</v>
      </c>
      <c r="BO5" s="393"/>
      <c r="BP5" s="393"/>
      <c r="BQ5" s="393"/>
      <c r="BR5" s="393"/>
      <c r="BS5" s="393"/>
      <c r="BT5" s="393"/>
      <c r="BU5" s="394"/>
      <c r="BV5" s="392">
        <v>8239523</v>
      </c>
      <c r="BW5" s="393"/>
      <c r="BX5" s="393"/>
      <c r="BY5" s="393"/>
      <c r="BZ5" s="393"/>
      <c r="CA5" s="393"/>
      <c r="CB5" s="393"/>
      <c r="CC5" s="394"/>
      <c r="CD5" s="401" t="s">
        <v>80</v>
      </c>
      <c r="CE5" s="402"/>
      <c r="CF5" s="402"/>
      <c r="CG5" s="402"/>
      <c r="CH5" s="402"/>
      <c r="CI5" s="402"/>
      <c r="CJ5" s="402"/>
      <c r="CK5" s="402"/>
      <c r="CL5" s="402"/>
      <c r="CM5" s="402"/>
      <c r="CN5" s="402"/>
      <c r="CO5" s="402"/>
      <c r="CP5" s="402"/>
      <c r="CQ5" s="402"/>
      <c r="CR5" s="402"/>
      <c r="CS5" s="403"/>
      <c r="CT5" s="362">
        <v>96.2</v>
      </c>
      <c r="CU5" s="363"/>
      <c r="CV5" s="363"/>
      <c r="CW5" s="363"/>
      <c r="CX5" s="363"/>
      <c r="CY5" s="363"/>
      <c r="CZ5" s="363"/>
      <c r="DA5" s="364"/>
      <c r="DB5" s="362">
        <v>96.5</v>
      </c>
      <c r="DC5" s="363"/>
      <c r="DD5" s="363"/>
      <c r="DE5" s="363"/>
      <c r="DF5" s="363"/>
      <c r="DG5" s="363"/>
      <c r="DH5" s="363"/>
      <c r="DI5" s="364"/>
      <c r="DJ5" s="137"/>
      <c r="DK5" s="137"/>
      <c r="DL5" s="137"/>
      <c r="DM5" s="137"/>
      <c r="DN5" s="137"/>
      <c r="DO5" s="137"/>
    </row>
    <row r="6" spans="1:119" ht="18.75" customHeight="1" x14ac:dyDescent="0.15">
      <c r="A6" s="138"/>
      <c r="B6" s="532" t="s">
        <v>81</v>
      </c>
      <c r="C6" s="408"/>
      <c r="D6" s="408"/>
      <c r="E6" s="533"/>
      <c r="F6" s="533"/>
      <c r="G6" s="533"/>
      <c r="H6" s="533"/>
      <c r="I6" s="533"/>
      <c r="J6" s="533"/>
      <c r="K6" s="533"/>
      <c r="L6" s="533" t="s">
        <v>82</v>
      </c>
      <c r="M6" s="533"/>
      <c r="N6" s="533"/>
      <c r="O6" s="533"/>
      <c r="P6" s="533"/>
      <c r="Q6" s="533"/>
      <c r="R6" s="435"/>
      <c r="S6" s="435"/>
      <c r="T6" s="435"/>
      <c r="U6" s="435"/>
      <c r="V6" s="539"/>
      <c r="W6" s="472" t="s">
        <v>83</v>
      </c>
      <c r="X6" s="407"/>
      <c r="Y6" s="407"/>
      <c r="Z6" s="407"/>
      <c r="AA6" s="407"/>
      <c r="AB6" s="408"/>
      <c r="AC6" s="544" t="s">
        <v>84</v>
      </c>
      <c r="AD6" s="545"/>
      <c r="AE6" s="545"/>
      <c r="AF6" s="545"/>
      <c r="AG6" s="545"/>
      <c r="AH6" s="545"/>
      <c r="AI6" s="545"/>
      <c r="AJ6" s="545"/>
      <c r="AK6" s="545"/>
      <c r="AL6" s="546"/>
      <c r="AM6" s="461" t="s">
        <v>85</v>
      </c>
      <c r="AN6" s="366"/>
      <c r="AO6" s="366"/>
      <c r="AP6" s="366"/>
      <c r="AQ6" s="366"/>
      <c r="AR6" s="366"/>
      <c r="AS6" s="366"/>
      <c r="AT6" s="367"/>
      <c r="AU6" s="443" t="s">
        <v>78</v>
      </c>
      <c r="AV6" s="444"/>
      <c r="AW6" s="444"/>
      <c r="AX6" s="444"/>
      <c r="AY6" s="372" t="s">
        <v>86</v>
      </c>
      <c r="AZ6" s="373"/>
      <c r="BA6" s="373"/>
      <c r="BB6" s="373"/>
      <c r="BC6" s="373"/>
      <c r="BD6" s="373"/>
      <c r="BE6" s="373"/>
      <c r="BF6" s="373"/>
      <c r="BG6" s="373"/>
      <c r="BH6" s="373"/>
      <c r="BI6" s="373"/>
      <c r="BJ6" s="373"/>
      <c r="BK6" s="373"/>
      <c r="BL6" s="373"/>
      <c r="BM6" s="374"/>
      <c r="BN6" s="392">
        <v>388686</v>
      </c>
      <c r="BO6" s="393"/>
      <c r="BP6" s="393"/>
      <c r="BQ6" s="393"/>
      <c r="BR6" s="393"/>
      <c r="BS6" s="393"/>
      <c r="BT6" s="393"/>
      <c r="BU6" s="394"/>
      <c r="BV6" s="392">
        <v>305508</v>
      </c>
      <c r="BW6" s="393"/>
      <c r="BX6" s="393"/>
      <c r="BY6" s="393"/>
      <c r="BZ6" s="393"/>
      <c r="CA6" s="393"/>
      <c r="CB6" s="393"/>
      <c r="CC6" s="394"/>
      <c r="CD6" s="401" t="s">
        <v>87</v>
      </c>
      <c r="CE6" s="402"/>
      <c r="CF6" s="402"/>
      <c r="CG6" s="402"/>
      <c r="CH6" s="402"/>
      <c r="CI6" s="402"/>
      <c r="CJ6" s="402"/>
      <c r="CK6" s="402"/>
      <c r="CL6" s="402"/>
      <c r="CM6" s="402"/>
      <c r="CN6" s="402"/>
      <c r="CO6" s="402"/>
      <c r="CP6" s="402"/>
      <c r="CQ6" s="402"/>
      <c r="CR6" s="402"/>
      <c r="CS6" s="403"/>
      <c r="CT6" s="529">
        <v>102.4</v>
      </c>
      <c r="CU6" s="530"/>
      <c r="CV6" s="530"/>
      <c r="CW6" s="530"/>
      <c r="CX6" s="530"/>
      <c r="CY6" s="530"/>
      <c r="CZ6" s="530"/>
      <c r="DA6" s="531"/>
      <c r="DB6" s="529">
        <v>103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61" t="s">
        <v>88</v>
      </c>
      <c r="AN7" s="366"/>
      <c r="AO7" s="366"/>
      <c r="AP7" s="366"/>
      <c r="AQ7" s="366"/>
      <c r="AR7" s="366"/>
      <c r="AS7" s="366"/>
      <c r="AT7" s="367"/>
      <c r="AU7" s="443" t="s">
        <v>89</v>
      </c>
      <c r="AV7" s="444"/>
      <c r="AW7" s="444"/>
      <c r="AX7" s="444"/>
      <c r="AY7" s="372" t="s">
        <v>90</v>
      </c>
      <c r="AZ7" s="373"/>
      <c r="BA7" s="373"/>
      <c r="BB7" s="373"/>
      <c r="BC7" s="373"/>
      <c r="BD7" s="373"/>
      <c r="BE7" s="373"/>
      <c r="BF7" s="373"/>
      <c r="BG7" s="373"/>
      <c r="BH7" s="373"/>
      <c r="BI7" s="373"/>
      <c r="BJ7" s="373"/>
      <c r="BK7" s="373"/>
      <c r="BL7" s="373"/>
      <c r="BM7" s="374"/>
      <c r="BN7" s="392">
        <v>95087</v>
      </c>
      <c r="BO7" s="393"/>
      <c r="BP7" s="393"/>
      <c r="BQ7" s="393"/>
      <c r="BR7" s="393"/>
      <c r="BS7" s="393"/>
      <c r="BT7" s="393"/>
      <c r="BU7" s="394"/>
      <c r="BV7" s="392" t="s">
        <v>91</v>
      </c>
      <c r="BW7" s="393"/>
      <c r="BX7" s="393"/>
      <c r="BY7" s="393"/>
      <c r="BZ7" s="393"/>
      <c r="CA7" s="393"/>
      <c r="CB7" s="393"/>
      <c r="CC7" s="394"/>
      <c r="CD7" s="401" t="s">
        <v>92</v>
      </c>
      <c r="CE7" s="402"/>
      <c r="CF7" s="402"/>
      <c r="CG7" s="402"/>
      <c r="CH7" s="402"/>
      <c r="CI7" s="402"/>
      <c r="CJ7" s="402"/>
      <c r="CK7" s="402"/>
      <c r="CL7" s="402"/>
      <c r="CM7" s="402"/>
      <c r="CN7" s="402"/>
      <c r="CO7" s="402"/>
      <c r="CP7" s="402"/>
      <c r="CQ7" s="402"/>
      <c r="CR7" s="402"/>
      <c r="CS7" s="403"/>
      <c r="CT7" s="392">
        <v>5743251</v>
      </c>
      <c r="CU7" s="393"/>
      <c r="CV7" s="393"/>
      <c r="CW7" s="393"/>
      <c r="CX7" s="393"/>
      <c r="CY7" s="393"/>
      <c r="CZ7" s="393"/>
      <c r="DA7" s="394"/>
      <c r="DB7" s="392">
        <v>5836541</v>
      </c>
      <c r="DC7" s="393"/>
      <c r="DD7" s="393"/>
      <c r="DE7" s="393"/>
      <c r="DF7" s="393"/>
      <c r="DG7" s="393"/>
      <c r="DH7" s="393"/>
      <c r="DI7" s="394"/>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59"/>
      <c r="X8" s="460"/>
      <c r="Y8" s="460"/>
      <c r="Z8" s="460"/>
      <c r="AA8" s="460"/>
      <c r="AB8" s="473"/>
      <c r="AC8" s="549"/>
      <c r="AD8" s="550"/>
      <c r="AE8" s="550"/>
      <c r="AF8" s="550"/>
      <c r="AG8" s="550"/>
      <c r="AH8" s="550"/>
      <c r="AI8" s="550"/>
      <c r="AJ8" s="550"/>
      <c r="AK8" s="550"/>
      <c r="AL8" s="551"/>
      <c r="AM8" s="461" t="s">
        <v>93</v>
      </c>
      <c r="AN8" s="366"/>
      <c r="AO8" s="366"/>
      <c r="AP8" s="366"/>
      <c r="AQ8" s="366"/>
      <c r="AR8" s="366"/>
      <c r="AS8" s="366"/>
      <c r="AT8" s="367"/>
      <c r="AU8" s="443" t="s">
        <v>94</v>
      </c>
      <c r="AV8" s="444"/>
      <c r="AW8" s="444"/>
      <c r="AX8" s="444"/>
      <c r="AY8" s="372" t="s">
        <v>95</v>
      </c>
      <c r="AZ8" s="373"/>
      <c r="BA8" s="373"/>
      <c r="BB8" s="373"/>
      <c r="BC8" s="373"/>
      <c r="BD8" s="373"/>
      <c r="BE8" s="373"/>
      <c r="BF8" s="373"/>
      <c r="BG8" s="373"/>
      <c r="BH8" s="373"/>
      <c r="BI8" s="373"/>
      <c r="BJ8" s="373"/>
      <c r="BK8" s="373"/>
      <c r="BL8" s="373"/>
      <c r="BM8" s="374"/>
      <c r="BN8" s="392">
        <v>293599</v>
      </c>
      <c r="BO8" s="393"/>
      <c r="BP8" s="393"/>
      <c r="BQ8" s="393"/>
      <c r="BR8" s="393"/>
      <c r="BS8" s="393"/>
      <c r="BT8" s="393"/>
      <c r="BU8" s="394"/>
      <c r="BV8" s="392">
        <v>305508</v>
      </c>
      <c r="BW8" s="393"/>
      <c r="BX8" s="393"/>
      <c r="BY8" s="393"/>
      <c r="BZ8" s="393"/>
      <c r="CA8" s="393"/>
      <c r="CB8" s="393"/>
      <c r="CC8" s="394"/>
      <c r="CD8" s="401" t="s">
        <v>96</v>
      </c>
      <c r="CE8" s="402"/>
      <c r="CF8" s="402"/>
      <c r="CG8" s="402"/>
      <c r="CH8" s="402"/>
      <c r="CI8" s="402"/>
      <c r="CJ8" s="402"/>
      <c r="CK8" s="402"/>
      <c r="CL8" s="402"/>
      <c r="CM8" s="402"/>
      <c r="CN8" s="402"/>
      <c r="CO8" s="402"/>
      <c r="CP8" s="402"/>
      <c r="CQ8" s="402"/>
      <c r="CR8" s="402"/>
      <c r="CS8" s="403"/>
      <c r="CT8" s="494">
        <v>0.31</v>
      </c>
      <c r="CU8" s="495"/>
      <c r="CV8" s="495"/>
      <c r="CW8" s="495"/>
      <c r="CX8" s="495"/>
      <c r="CY8" s="495"/>
      <c r="CZ8" s="495"/>
      <c r="DA8" s="496"/>
      <c r="DB8" s="494">
        <v>0.31</v>
      </c>
      <c r="DC8" s="495"/>
      <c r="DD8" s="495"/>
      <c r="DE8" s="495"/>
      <c r="DF8" s="495"/>
      <c r="DG8" s="495"/>
      <c r="DH8" s="495"/>
      <c r="DI8" s="496"/>
      <c r="DJ8" s="137"/>
      <c r="DK8" s="137"/>
      <c r="DL8" s="137"/>
      <c r="DM8" s="137"/>
      <c r="DN8" s="137"/>
      <c r="DO8" s="137"/>
    </row>
    <row r="9" spans="1:119" ht="18.75" customHeight="1" thickBot="1" x14ac:dyDescent="0.2">
      <c r="A9" s="138"/>
      <c r="B9" s="518" t="s">
        <v>97</v>
      </c>
      <c r="C9" s="519"/>
      <c r="D9" s="519"/>
      <c r="E9" s="519"/>
      <c r="F9" s="519"/>
      <c r="G9" s="519"/>
      <c r="H9" s="519"/>
      <c r="I9" s="519"/>
      <c r="J9" s="519"/>
      <c r="K9" s="446"/>
      <c r="L9" s="520" t="s">
        <v>98</v>
      </c>
      <c r="M9" s="521"/>
      <c r="N9" s="521"/>
      <c r="O9" s="521"/>
      <c r="P9" s="521"/>
      <c r="Q9" s="522"/>
      <c r="R9" s="523">
        <v>21258</v>
      </c>
      <c r="S9" s="524"/>
      <c r="T9" s="524"/>
      <c r="U9" s="524"/>
      <c r="V9" s="525"/>
      <c r="W9" s="457" t="s">
        <v>99</v>
      </c>
      <c r="X9" s="458"/>
      <c r="Y9" s="458"/>
      <c r="Z9" s="458"/>
      <c r="AA9" s="458"/>
      <c r="AB9" s="458"/>
      <c r="AC9" s="458"/>
      <c r="AD9" s="458"/>
      <c r="AE9" s="458"/>
      <c r="AF9" s="458"/>
      <c r="AG9" s="458"/>
      <c r="AH9" s="458"/>
      <c r="AI9" s="458"/>
      <c r="AJ9" s="458"/>
      <c r="AK9" s="458"/>
      <c r="AL9" s="526"/>
      <c r="AM9" s="461" t="s">
        <v>100</v>
      </c>
      <c r="AN9" s="366"/>
      <c r="AO9" s="366"/>
      <c r="AP9" s="366"/>
      <c r="AQ9" s="366"/>
      <c r="AR9" s="366"/>
      <c r="AS9" s="366"/>
      <c r="AT9" s="367"/>
      <c r="AU9" s="443" t="s">
        <v>101</v>
      </c>
      <c r="AV9" s="444"/>
      <c r="AW9" s="444"/>
      <c r="AX9" s="444"/>
      <c r="AY9" s="372" t="s">
        <v>102</v>
      </c>
      <c r="AZ9" s="373"/>
      <c r="BA9" s="373"/>
      <c r="BB9" s="373"/>
      <c r="BC9" s="373"/>
      <c r="BD9" s="373"/>
      <c r="BE9" s="373"/>
      <c r="BF9" s="373"/>
      <c r="BG9" s="373"/>
      <c r="BH9" s="373"/>
      <c r="BI9" s="373"/>
      <c r="BJ9" s="373"/>
      <c r="BK9" s="373"/>
      <c r="BL9" s="373"/>
      <c r="BM9" s="374"/>
      <c r="BN9" s="392">
        <v>-11909</v>
      </c>
      <c r="BO9" s="393"/>
      <c r="BP9" s="393"/>
      <c r="BQ9" s="393"/>
      <c r="BR9" s="393"/>
      <c r="BS9" s="393"/>
      <c r="BT9" s="393"/>
      <c r="BU9" s="394"/>
      <c r="BV9" s="392">
        <v>28291</v>
      </c>
      <c r="BW9" s="393"/>
      <c r="BX9" s="393"/>
      <c r="BY9" s="393"/>
      <c r="BZ9" s="393"/>
      <c r="CA9" s="393"/>
      <c r="CB9" s="393"/>
      <c r="CC9" s="394"/>
      <c r="CD9" s="401" t="s">
        <v>103</v>
      </c>
      <c r="CE9" s="402"/>
      <c r="CF9" s="402"/>
      <c r="CG9" s="402"/>
      <c r="CH9" s="402"/>
      <c r="CI9" s="402"/>
      <c r="CJ9" s="402"/>
      <c r="CK9" s="402"/>
      <c r="CL9" s="402"/>
      <c r="CM9" s="402"/>
      <c r="CN9" s="402"/>
      <c r="CO9" s="402"/>
      <c r="CP9" s="402"/>
      <c r="CQ9" s="402"/>
      <c r="CR9" s="402"/>
      <c r="CS9" s="403"/>
      <c r="CT9" s="362">
        <v>13.3</v>
      </c>
      <c r="CU9" s="363"/>
      <c r="CV9" s="363"/>
      <c r="CW9" s="363"/>
      <c r="CX9" s="363"/>
      <c r="CY9" s="363"/>
      <c r="CZ9" s="363"/>
      <c r="DA9" s="364"/>
      <c r="DB9" s="362">
        <v>13.2</v>
      </c>
      <c r="DC9" s="363"/>
      <c r="DD9" s="363"/>
      <c r="DE9" s="363"/>
      <c r="DF9" s="363"/>
      <c r="DG9" s="363"/>
      <c r="DH9" s="363"/>
      <c r="DI9" s="364"/>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65" t="s">
        <v>104</v>
      </c>
      <c r="M10" s="366"/>
      <c r="N10" s="366"/>
      <c r="O10" s="366"/>
      <c r="P10" s="366"/>
      <c r="Q10" s="367"/>
      <c r="R10" s="368">
        <v>22734</v>
      </c>
      <c r="S10" s="369"/>
      <c r="T10" s="369"/>
      <c r="U10" s="369"/>
      <c r="V10" s="371"/>
      <c r="W10" s="527"/>
      <c r="X10" s="345"/>
      <c r="Y10" s="345"/>
      <c r="Z10" s="345"/>
      <c r="AA10" s="345"/>
      <c r="AB10" s="345"/>
      <c r="AC10" s="345"/>
      <c r="AD10" s="345"/>
      <c r="AE10" s="345"/>
      <c r="AF10" s="345"/>
      <c r="AG10" s="345"/>
      <c r="AH10" s="345"/>
      <c r="AI10" s="345"/>
      <c r="AJ10" s="345"/>
      <c r="AK10" s="345"/>
      <c r="AL10" s="528"/>
      <c r="AM10" s="461" t="s">
        <v>105</v>
      </c>
      <c r="AN10" s="366"/>
      <c r="AO10" s="366"/>
      <c r="AP10" s="366"/>
      <c r="AQ10" s="366"/>
      <c r="AR10" s="366"/>
      <c r="AS10" s="366"/>
      <c r="AT10" s="367"/>
      <c r="AU10" s="443" t="s">
        <v>106</v>
      </c>
      <c r="AV10" s="444"/>
      <c r="AW10" s="444"/>
      <c r="AX10" s="444"/>
      <c r="AY10" s="372" t="s">
        <v>107</v>
      </c>
      <c r="AZ10" s="373"/>
      <c r="BA10" s="373"/>
      <c r="BB10" s="373"/>
      <c r="BC10" s="373"/>
      <c r="BD10" s="373"/>
      <c r="BE10" s="373"/>
      <c r="BF10" s="373"/>
      <c r="BG10" s="373"/>
      <c r="BH10" s="373"/>
      <c r="BI10" s="373"/>
      <c r="BJ10" s="373"/>
      <c r="BK10" s="373"/>
      <c r="BL10" s="373"/>
      <c r="BM10" s="374"/>
      <c r="BN10" s="392">
        <v>153077</v>
      </c>
      <c r="BO10" s="393"/>
      <c r="BP10" s="393"/>
      <c r="BQ10" s="393"/>
      <c r="BR10" s="393"/>
      <c r="BS10" s="393"/>
      <c r="BT10" s="393"/>
      <c r="BU10" s="394"/>
      <c r="BV10" s="392">
        <v>150436</v>
      </c>
      <c r="BW10" s="393"/>
      <c r="BX10" s="393"/>
      <c r="BY10" s="393"/>
      <c r="BZ10" s="393"/>
      <c r="CA10" s="393"/>
      <c r="CB10" s="393"/>
      <c r="CC10" s="394"/>
      <c r="CD10" s="142" t="s">
        <v>108</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347" t="s">
        <v>109</v>
      </c>
      <c r="M11" s="348"/>
      <c r="N11" s="348"/>
      <c r="O11" s="348"/>
      <c r="P11" s="348"/>
      <c r="Q11" s="349"/>
      <c r="R11" s="515" t="s">
        <v>110</v>
      </c>
      <c r="S11" s="516"/>
      <c r="T11" s="516"/>
      <c r="U11" s="516"/>
      <c r="V11" s="517"/>
      <c r="W11" s="527"/>
      <c r="X11" s="345"/>
      <c r="Y11" s="345"/>
      <c r="Z11" s="345"/>
      <c r="AA11" s="345"/>
      <c r="AB11" s="345"/>
      <c r="AC11" s="345"/>
      <c r="AD11" s="345"/>
      <c r="AE11" s="345"/>
      <c r="AF11" s="345"/>
      <c r="AG11" s="345"/>
      <c r="AH11" s="345"/>
      <c r="AI11" s="345"/>
      <c r="AJ11" s="345"/>
      <c r="AK11" s="345"/>
      <c r="AL11" s="528"/>
      <c r="AM11" s="461" t="s">
        <v>111</v>
      </c>
      <c r="AN11" s="366"/>
      <c r="AO11" s="366"/>
      <c r="AP11" s="366"/>
      <c r="AQ11" s="366"/>
      <c r="AR11" s="366"/>
      <c r="AS11" s="366"/>
      <c r="AT11" s="367"/>
      <c r="AU11" s="443" t="s">
        <v>112</v>
      </c>
      <c r="AV11" s="444"/>
      <c r="AW11" s="444"/>
      <c r="AX11" s="444"/>
      <c r="AY11" s="372" t="s">
        <v>113</v>
      </c>
      <c r="AZ11" s="373"/>
      <c r="BA11" s="373"/>
      <c r="BB11" s="373"/>
      <c r="BC11" s="373"/>
      <c r="BD11" s="373"/>
      <c r="BE11" s="373"/>
      <c r="BF11" s="373"/>
      <c r="BG11" s="373"/>
      <c r="BH11" s="373"/>
      <c r="BI11" s="373"/>
      <c r="BJ11" s="373"/>
      <c r="BK11" s="373"/>
      <c r="BL11" s="373"/>
      <c r="BM11" s="374"/>
      <c r="BN11" s="392" t="s">
        <v>114</v>
      </c>
      <c r="BO11" s="393"/>
      <c r="BP11" s="393"/>
      <c r="BQ11" s="393"/>
      <c r="BR11" s="393"/>
      <c r="BS11" s="393"/>
      <c r="BT11" s="393"/>
      <c r="BU11" s="394"/>
      <c r="BV11" s="392" t="s">
        <v>114</v>
      </c>
      <c r="BW11" s="393"/>
      <c r="BX11" s="393"/>
      <c r="BY11" s="393"/>
      <c r="BZ11" s="393"/>
      <c r="CA11" s="393"/>
      <c r="CB11" s="393"/>
      <c r="CC11" s="394"/>
      <c r="CD11" s="401" t="s">
        <v>115</v>
      </c>
      <c r="CE11" s="402"/>
      <c r="CF11" s="402"/>
      <c r="CG11" s="402"/>
      <c r="CH11" s="402"/>
      <c r="CI11" s="402"/>
      <c r="CJ11" s="402"/>
      <c r="CK11" s="402"/>
      <c r="CL11" s="402"/>
      <c r="CM11" s="402"/>
      <c r="CN11" s="402"/>
      <c r="CO11" s="402"/>
      <c r="CP11" s="402"/>
      <c r="CQ11" s="402"/>
      <c r="CR11" s="402"/>
      <c r="CS11" s="403"/>
      <c r="CT11" s="494" t="s">
        <v>114</v>
      </c>
      <c r="CU11" s="495"/>
      <c r="CV11" s="495"/>
      <c r="CW11" s="495"/>
      <c r="CX11" s="495"/>
      <c r="CY11" s="495"/>
      <c r="CZ11" s="495"/>
      <c r="DA11" s="496"/>
      <c r="DB11" s="494" t="s">
        <v>114</v>
      </c>
      <c r="DC11" s="495"/>
      <c r="DD11" s="495"/>
      <c r="DE11" s="495"/>
      <c r="DF11" s="495"/>
      <c r="DG11" s="495"/>
      <c r="DH11" s="495"/>
      <c r="DI11" s="496"/>
      <c r="DJ11" s="137"/>
      <c r="DK11" s="137"/>
      <c r="DL11" s="137"/>
      <c r="DM11" s="137"/>
      <c r="DN11" s="137"/>
      <c r="DO11" s="137"/>
    </row>
    <row r="12" spans="1:119" ht="18.75" customHeight="1" x14ac:dyDescent="0.15">
      <c r="A12" s="138"/>
      <c r="B12" s="497" t="s">
        <v>116</v>
      </c>
      <c r="C12" s="498"/>
      <c r="D12" s="498"/>
      <c r="E12" s="498"/>
      <c r="F12" s="498"/>
      <c r="G12" s="498"/>
      <c r="H12" s="498"/>
      <c r="I12" s="498"/>
      <c r="J12" s="498"/>
      <c r="K12" s="499"/>
      <c r="L12" s="506" t="s">
        <v>117</v>
      </c>
      <c r="M12" s="507"/>
      <c r="N12" s="507"/>
      <c r="O12" s="507"/>
      <c r="P12" s="507"/>
      <c r="Q12" s="508"/>
      <c r="R12" s="509">
        <v>20152</v>
      </c>
      <c r="S12" s="510"/>
      <c r="T12" s="510"/>
      <c r="U12" s="510"/>
      <c r="V12" s="511"/>
      <c r="W12" s="512" t="s">
        <v>1</v>
      </c>
      <c r="X12" s="444"/>
      <c r="Y12" s="444"/>
      <c r="Z12" s="444"/>
      <c r="AA12" s="444"/>
      <c r="AB12" s="513"/>
      <c r="AC12" s="443" t="s">
        <v>118</v>
      </c>
      <c r="AD12" s="444"/>
      <c r="AE12" s="444"/>
      <c r="AF12" s="444"/>
      <c r="AG12" s="513"/>
      <c r="AH12" s="443" t="s">
        <v>119</v>
      </c>
      <c r="AI12" s="444"/>
      <c r="AJ12" s="444"/>
      <c r="AK12" s="444"/>
      <c r="AL12" s="514"/>
      <c r="AM12" s="461" t="s">
        <v>120</v>
      </c>
      <c r="AN12" s="366"/>
      <c r="AO12" s="366"/>
      <c r="AP12" s="366"/>
      <c r="AQ12" s="366"/>
      <c r="AR12" s="366"/>
      <c r="AS12" s="366"/>
      <c r="AT12" s="367"/>
      <c r="AU12" s="443" t="s">
        <v>121</v>
      </c>
      <c r="AV12" s="444"/>
      <c r="AW12" s="444"/>
      <c r="AX12" s="444"/>
      <c r="AY12" s="372" t="s">
        <v>122</v>
      </c>
      <c r="AZ12" s="373"/>
      <c r="BA12" s="373"/>
      <c r="BB12" s="373"/>
      <c r="BC12" s="373"/>
      <c r="BD12" s="373"/>
      <c r="BE12" s="373"/>
      <c r="BF12" s="373"/>
      <c r="BG12" s="373"/>
      <c r="BH12" s="373"/>
      <c r="BI12" s="373"/>
      <c r="BJ12" s="373"/>
      <c r="BK12" s="373"/>
      <c r="BL12" s="373"/>
      <c r="BM12" s="374"/>
      <c r="BN12" s="392">
        <v>250000</v>
      </c>
      <c r="BO12" s="393"/>
      <c r="BP12" s="393"/>
      <c r="BQ12" s="393"/>
      <c r="BR12" s="393"/>
      <c r="BS12" s="393"/>
      <c r="BT12" s="393"/>
      <c r="BU12" s="394"/>
      <c r="BV12" s="392">
        <v>212158</v>
      </c>
      <c r="BW12" s="393"/>
      <c r="BX12" s="393"/>
      <c r="BY12" s="393"/>
      <c r="BZ12" s="393"/>
      <c r="CA12" s="393"/>
      <c r="CB12" s="393"/>
      <c r="CC12" s="394"/>
      <c r="CD12" s="401" t="s">
        <v>123</v>
      </c>
      <c r="CE12" s="402"/>
      <c r="CF12" s="402"/>
      <c r="CG12" s="402"/>
      <c r="CH12" s="402"/>
      <c r="CI12" s="402"/>
      <c r="CJ12" s="402"/>
      <c r="CK12" s="402"/>
      <c r="CL12" s="402"/>
      <c r="CM12" s="402"/>
      <c r="CN12" s="402"/>
      <c r="CO12" s="402"/>
      <c r="CP12" s="402"/>
      <c r="CQ12" s="402"/>
      <c r="CR12" s="402"/>
      <c r="CS12" s="403"/>
      <c r="CT12" s="494" t="s">
        <v>124</v>
      </c>
      <c r="CU12" s="495"/>
      <c r="CV12" s="495"/>
      <c r="CW12" s="495"/>
      <c r="CX12" s="495"/>
      <c r="CY12" s="495"/>
      <c r="CZ12" s="495"/>
      <c r="DA12" s="496"/>
      <c r="DB12" s="494" t="s">
        <v>124</v>
      </c>
      <c r="DC12" s="495"/>
      <c r="DD12" s="495"/>
      <c r="DE12" s="495"/>
      <c r="DF12" s="495"/>
      <c r="DG12" s="495"/>
      <c r="DH12" s="495"/>
      <c r="DI12" s="496"/>
      <c r="DJ12" s="137"/>
      <c r="DK12" s="137"/>
      <c r="DL12" s="137"/>
      <c r="DM12" s="137"/>
      <c r="DN12" s="137"/>
      <c r="DO12" s="137"/>
    </row>
    <row r="13" spans="1:119" ht="18.75" customHeight="1" x14ac:dyDescent="0.15">
      <c r="A13" s="138"/>
      <c r="B13" s="500"/>
      <c r="C13" s="501"/>
      <c r="D13" s="501"/>
      <c r="E13" s="501"/>
      <c r="F13" s="501"/>
      <c r="G13" s="501"/>
      <c r="H13" s="501"/>
      <c r="I13" s="501"/>
      <c r="J13" s="501"/>
      <c r="K13" s="502"/>
      <c r="L13" s="148"/>
      <c r="M13" s="484" t="s">
        <v>125</v>
      </c>
      <c r="N13" s="485"/>
      <c r="O13" s="485"/>
      <c r="P13" s="485"/>
      <c r="Q13" s="486"/>
      <c r="R13" s="487">
        <v>20055</v>
      </c>
      <c r="S13" s="488"/>
      <c r="T13" s="488"/>
      <c r="U13" s="488"/>
      <c r="V13" s="489"/>
      <c r="W13" s="472" t="s">
        <v>126</v>
      </c>
      <c r="X13" s="407"/>
      <c r="Y13" s="407"/>
      <c r="Z13" s="407"/>
      <c r="AA13" s="407"/>
      <c r="AB13" s="408"/>
      <c r="AC13" s="368">
        <v>1489</v>
      </c>
      <c r="AD13" s="369"/>
      <c r="AE13" s="369"/>
      <c r="AF13" s="369"/>
      <c r="AG13" s="370"/>
      <c r="AH13" s="368">
        <v>1568</v>
      </c>
      <c r="AI13" s="369"/>
      <c r="AJ13" s="369"/>
      <c r="AK13" s="369"/>
      <c r="AL13" s="371"/>
      <c r="AM13" s="461" t="s">
        <v>127</v>
      </c>
      <c r="AN13" s="366"/>
      <c r="AO13" s="366"/>
      <c r="AP13" s="366"/>
      <c r="AQ13" s="366"/>
      <c r="AR13" s="366"/>
      <c r="AS13" s="366"/>
      <c r="AT13" s="367"/>
      <c r="AU13" s="443" t="s">
        <v>128</v>
      </c>
      <c r="AV13" s="444"/>
      <c r="AW13" s="444"/>
      <c r="AX13" s="444"/>
      <c r="AY13" s="372" t="s">
        <v>129</v>
      </c>
      <c r="AZ13" s="373"/>
      <c r="BA13" s="373"/>
      <c r="BB13" s="373"/>
      <c r="BC13" s="373"/>
      <c r="BD13" s="373"/>
      <c r="BE13" s="373"/>
      <c r="BF13" s="373"/>
      <c r="BG13" s="373"/>
      <c r="BH13" s="373"/>
      <c r="BI13" s="373"/>
      <c r="BJ13" s="373"/>
      <c r="BK13" s="373"/>
      <c r="BL13" s="373"/>
      <c r="BM13" s="374"/>
      <c r="BN13" s="392">
        <v>-108832</v>
      </c>
      <c r="BO13" s="393"/>
      <c r="BP13" s="393"/>
      <c r="BQ13" s="393"/>
      <c r="BR13" s="393"/>
      <c r="BS13" s="393"/>
      <c r="BT13" s="393"/>
      <c r="BU13" s="394"/>
      <c r="BV13" s="392">
        <v>-33431</v>
      </c>
      <c r="BW13" s="393"/>
      <c r="BX13" s="393"/>
      <c r="BY13" s="393"/>
      <c r="BZ13" s="393"/>
      <c r="CA13" s="393"/>
      <c r="CB13" s="393"/>
      <c r="CC13" s="394"/>
      <c r="CD13" s="401" t="s">
        <v>130</v>
      </c>
      <c r="CE13" s="402"/>
      <c r="CF13" s="402"/>
      <c r="CG13" s="402"/>
      <c r="CH13" s="402"/>
      <c r="CI13" s="402"/>
      <c r="CJ13" s="402"/>
      <c r="CK13" s="402"/>
      <c r="CL13" s="402"/>
      <c r="CM13" s="402"/>
      <c r="CN13" s="402"/>
      <c r="CO13" s="402"/>
      <c r="CP13" s="402"/>
      <c r="CQ13" s="402"/>
      <c r="CR13" s="402"/>
      <c r="CS13" s="403"/>
      <c r="CT13" s="362">
        <v>12.4</v>
      </c>
      <c r="CU13" s="363"/>
      <c r="CV13" s="363"/>
      <c r="CW13" s="363"/>
      <c r="CX13" s="363"/>
      <c r="CY13" s="363"/>
      <c r="CZ13" s="363"/>
      <c r="DA13" s="364"/>
      <c r="DB13" s="362">
        <v>12.6</v>
      </c>
      <c r="DC13" s="363"/>
      <c r="DD13" s="363"/>
      <c r="DE13" s="363"/>
      <c r="DF13" s="363"/>
      <c r="DG13" s="363"/>
      <c r="DH13" s="363"/>
      <c r="DI13" s="364"/>
      <c r="DJ13" s="137"/>
      <c r="DK13" s="137"/>
      <c r="DL13" s="137"/>
      <c r="DM13" s="137"/>
      <c r="DN13" s="137"/>
      <c r="DO13" s="137"/>
    </row>
    <row r="14" spans="1:119" ht="18.75" customHeight="1" thickBot="1" x14ac:dyDescent="0.2">
      <c r="A14" s="138"/>
      <c r="B14" s="500"/>
      <c r="C14" s="501"/>
      <c r="D14" s="501"/>
      <c r="E14" s="501"/>
      <c r="F14" s="501"/>
      <c r="G14" s="501"/>
      <c r="H14" s="501"/>
      <c r="I14" s="501"/>
      <c r="J14" s="501"/>
      <c r="K14" s="502"/>
      <c r="L14" s="477" t="s">
        <v>131</v>
      </c>
      <c r="M14" s="492"/>
      <c r="N14" s="492"/>
      <c r="O14" s="492"/>
      <c r="P14" s="492"/>
      <c r="Q14" s="493"/>
      <c r="R14" s="487">
        <v>20459</v>
      </c>
      <c r="S14" s="488"/>
      <c r="T14" s="488"/>
      <c r="U14" s="488"/>
      <c r="V14" s="489"/>
      <c r="W14" s="490"/>
      <c r="X14" s="410"/>
      <c r="Y14" s="410"/>
      <c r="Z14" s="410"/>
      <c r="AA14" s="410"/>
      <c r="AB14" s="411"/>
      <c r="AC14" s="480">
        <v>16.3</v>
      </c>
      <c r="AD14" s="481"/>
      <c r="AE14" s="481"/>
      <c r="AF14" s="481"/>
      <c r="AG14" s="482"/>
      <c r="AH14" s="480">
        <v>15.3</v>
      </c>
      <c r="AI14" s="481"/>
      <c r="AJ14" s="481"/>
      <c r="AK14" s="481"/>
      <c r="AL14" s="483"/>
      <c r="AM14" s="461"/>
      <c r="AN14" s="366"/>
      <c r="AO14" s="366"/>
      <c r="AP14" s="366"/>
      <c r="AQ14" s="366"/>
      <c r="AR14" s="366"/>
      <c r="AS14" s="366"/>
      <c r="AT14" s="367"/>
      <c r="AU14" s="443"/>
      <c r="AV14" s="444"/>
      <c r="AW14" s="444"/>
      <c r="AX14" s="444"/>
      <c r="AY14" s="372"/>
      <c r="AZ14" s="373"/>
      <c r="BA14" s="373"/>
      <c r="BB14" s="373"/>
      <c r="BC14" s="373"/>
      <c r="BD14" s="373"/>
      <c r="BE14" s="373"/>
      <c r="BF14" s="373"/>
      <c r="BG14" s="373"/>
      <c r="BH14" s="373"/>
      <c r="BI14" s="373"/>
      <c r="BJ14" s="373"/>
      <c r="BK14" s="373"/>
      <c r="BL14" s="373"/>
      <c r="BM14" s="374"/>
      <c r="BN14" s="392"/>
      <c r="BO14" s="393"/>
      <c r="BP14" s="393"/>
      <c r="BQ14" s="393"/>
      <c r="BR14" s="393"/>
      <c r="BS14" s="393"/>
      <c r="BT14" s="393"/>
      <c r="BU14" s="394"/>
      <c r="BV14" s="392"/>
      <c r="BW14" s="393"/>
      <c r="BX14" s="393"/>
      <c r="BY14" s="393"/>
      <c r="BZ14" s="393"/>
      <c r="CA14" s="393"/>
      <c r="CB14" s="393"/>
      <c r="CC14" s="394"/>
      <c r="CD14" s="398" t="s">
        <v>132</v>
      </c>
      <c r="CE14" s="399"/>
      <c r="CF14" s="399"/>
      <c r="CG14" s="399"/>
      <c r="CH14" s="399"/>
      <c r="CI14" s="399"/>
      <c r="CJ14" s="399"/>
      <c r="CK14" s="399"/>
      <c r="CL14" s="399"/>
      <c r="CM14" s="399"/>
      <c r="CN14" s="399"/>
      <c r="CO14" s="399"/>
      <c r="CP14" s="399"/>
      <c r="CQ14" s="399"/>
      <c r="CR14" s="399"/>
      <c r="CS14" s="400"/>
      <c r="CT14" s="491">
        <v>112.8</v>
      </c>
      <c r="CU14" s="451"/>
      <c r="CV14" s="451"/>
      <c r="CW14" s="451"/>
      <c r="CX14" s="451"/>
      <c r="CY14" s="451"/>
      <c r="CZ14" s="451"/>
      <c r="DA14" s="452"/>
      <c r="DB14" s="491">
        <v>109.4</v>
      </c>
      <c r="DC14" s="451"/>
      <c r="DD14" s="451"/>
      <c r="DE14" s="451"/>
      <c r="DF14" s="451"/>
      <c r="DG14" s="451"/>
      <c r="DH14" s="451"/>
      <c r="DI14" s="452"/>
      <c r="DJ14" s="137"/>
      <c r="DK14" s="137"/>
      <c r="DL14" s="137"/>
      <c r="DM14" s="137"/>
      <c r="DN14" s="137"/>
      <c r="DO14" s="137"/>
    </row>
    <row r="15" spans="1:119" ht="18.75" customHeight="1" x14ac:dyDescent="0.15">
      <c r="A15" s="138"/>
      <c r="B15" s="500"/>
      <c r="C15" s="501"/>
      <c r="D15" s="501"/>
      <c r="E15" s="501"/>
      <c r="F15" s="501"/>
      <c r="G15" s="501"/>
      <c r="H15" s="501"/>
      <c r="I15" s="501"/>
      <c r="J15" s="501"/>
      <c r="K15" s="502"/>
      <c r="L15" s="148"/>
      <c r="M15" s="484" t="s">
        <v>125</v>
      </c>
      <c r="N15" s="485"/>
      <c r="O15" s="485"/>
      <c r="P15" s="485"/>
      <c r="Q15" s="486"/>
      <c r="R15" s="487">
        <v>20357</v>
      </c>
      <c r="S15" s="488"/>
      <c r="T15" s="488"/>
      <c r="U15" s="488"/>
      <c r="V15" s="489"/>
      <c r="W15" s="472" t="s">
        <v>133</v>
      </c>
      <c r="X15" s="407"/>
      <c r="Y15" s="407"/>
      <c r="Z15" s="407"/>
      <c r="AA15" s="407"/>
      <c r="AB15" s="408"/>
      <c r="AC15" s="368">
        <v>1614</v>
      </c>
      <c r="AD15" s="369"/>
      <c r="AE15" s="369"/>
      <c r="AF15" s="369"/>
      <c r="AG15" s="370"/>
      <c r="AH15" s="368">
        <v>1990</v>
      </c>
      <c r="AI15" s="369"/>
      <c r="AJ15" s="369"/>
      <c r="AK15" s="369"/>
      <c r="AL15" s="371"/>
      <c r="AM15" s="461"/>
      <c r="AN15" s="366"/>
      <c r="AO15" s="366"/>
      <c r="AP15" s="366"/>
      <c r="AQ15" s="366"/>
      <c r="AR15" s="366"/>
      <c r="AS15" s="366"/>
      <c r="AT15" s="367"/>
      <c r="AU15" s="443"/>
      <c r="AV15" s="444"/>
      <c r="AW15" s="444"/>
      <c r="AX15" s="444"/>
      <c r="AY15" s="384" t="s">
        <v>134</v>
      </c>
      <c r="AZ15" s="385"/>
      <c r="BA15" s="385"/>
      <c r="BB15" s="385"/>
      <c r="BC15" s="385"/>
      <c r="BD15" s="385"/>
      <c r="BE15" s="385"/>
      <c r="BF15" s="385"/>
      <c r="BG15" s="385"/>
      <c r="BH15" s="385"/>
      <c r="BI15" s="385"/>
      <c r="BJ15" s="385"/>
      <c r="BK15" s="385"/>
      <c r="BL15" s="385"/>
      <c r="BM15" s="386"/>
      <c r="BN15" s="387">
        <v>1576942</v>
      </c>
      <c r="BO15" s="388"/>
      <c r="BP15" s="388"/>
      <c r="BQ15" s="388"/>
      <c r="BR15" s="388"/>
      <c r="BS15" s="388"/>
      <c r="BT15" s="388"/>
      <c r="BU15" s="389"/>
      <c r="BV15" s="387">
        <v>1557425</v>
      </c>
      <c r="BW15" s="388"/>
      <c r="BX15" s="388"/>
      <c r="BY15" s="388"/>
      <c r="BZ15" s="388"/>
      <c r="CA15" s="388"/>
      <c r="CB15" s="388"/>
      <c r="CC15" s="389"/>
      <c r="CD15" s="474" t="s">
        <v>135</v>
      </c>
      <c r="CE15" s="475"/>
      <c r="CF15" s="475"/>
      <c r="CG15" s="475"/>
      <c r="CH15" s="475"/>
      <c r="CI15" s="475"/>
      <c r="CJ15" s="475"/>
      <c r="CK15" s="475"/>
      <c r="CL15" s="475"/>
      <c r="CM15" s="475"/>
      <c r="CN15" s="475"/>
      <c r="CO15" s="475"/>
      <c r="CP15" s="475"/>
      <c r="CQ15" s="475"/>
      <c r="CR15" s="475"/>
      <c r="CS15" s="476"/>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00"/>
      <c r="C16" s="501"/>
      <c r="D16" s="501"/>
      <c r="E16" s="501"/>
      <c r="F16" s="501"/>
      <c r="G16" s="501"/>
      <c r="H16" s="501"/>
      <c r="I16" s="501"/>
      <c r="J16" s="501"/>
      <c r="K16" s="502"/>
      <c r="L16" s="477" t="s">
        <v>136</v>
      </c>
      <c r="M16" s="478"/>
      <c r="N16" s="478"/>
      <c r="O16" s="478"/>
      <c r="P16" s="478"/>
      <c r="Q16" s="479"/>
      <c r="R16" s="469" t="s">
        <v>137</v>
      </c>
      <c r="S16" s="470"/>
      <c r="T16" s="470"/>
      <c r="U16" s="470"/>
      <c r="V16" s="471"/>
      <c r="W16" s="490"/>
      <c r="X16" s="410"/>
      <c r="Y16" s="410"/>
      <c r="Z16" s="410"/>
      <c r="AA16" s="410"/>
      <c r="AB16" s="411"/>
      <c r="AC16" s="480">
        <v>17.7</v>
      </c>
      <c r="AD16" s="481"/>
      <c r="AE16" s="481"/>
      <c r="AF16" s="481"/>
      <c r="AG16" s="482"/>
      <c r="AH16" s="480">
        <v>19.399999999999999</v>
      </c>
      <c r="AI16" s="481"/>
      <c r="AJ16" s="481"/>
      <c r="AK16" s="481"/>
      <c r="AL16" s="483"/>
      <c r="AM16" s="461"/>
      <c r="AN16" s="366"/>
      <c r="AO16" s="366"/>
      <c r="AP16" s="366"/>
      <c r="AQ16" s="366"/>
      <c r="AR16" s="366"/>
      <c r="AS16" s="366"/>
      <c r="AT16" s="367"/>
      <c r="AU16" s="443"/>
      <c r="AV16" s="444"/>
      <c r="AW16" s="444"/>
      <c r="AX16" s="444"/>
      <c r="AY16" s="372" t="s">
        <v>138</v>
      </c>
      <c r="AZ16" s="373"/>
      <c r="BA16" s="373"/>
      <c r="BB16" s="373"/>
      <c r="BC16" s="373"/>
      <c r="BD16" s="373"/>
      <c r="BE16" s="373"/>
      <c r="BF16" s="373"/>
      <c r="BG16" s="373"/>
      <c r="BH16" s="373"/>
      <c r="BI16" s="373"/>
      <c r="BJ16" s="373"/>
      <c r="BK16" s="373"/>
      <c r="BL16" s="373"/>
      <c r="BM16" s="374"/>
      <c r="BN16" s="392">
        <v>4958811</v>
      </c>
      <c r="BO16" s="393"/>
      <c r="BP16" s="393"/>
      <c r="BQ16" s="393"/>
      <c r="BR16" s="393"/>
      <c r="BS16" s="393"/>
      <c r="BT16" s="393"/>
      <c r="BU16" s="394"/>
      <c r="BV16" s="392">
        <v>5021440</v>
      </c>
      <c r="BW16" s="393"/>
      <c r="BX16" s="393"/>
      <c r="BY16" s="393"/>
      <c r="BZ16" s="393"/>
      <c r="CA16" s="393"/>
      <c r="CB16" s="393"/>
      <c r="CC16" s="394"/>
      <c r="CD16" s="152"/>
      <c r="CE16" s="390"/>
      <c r="CF16" s="390"/>
      <c r="CG16" s="390"/>
      <c r="CH16" s="390"/>
      <c r="CI16" s="390"/>
      <c r="CJ16" s="390"/>
      <c r="CK16" s="390"/>
      <c r="CL16" s="390"/>
      <c r="CM16" s="390"/>
      <c r="CN16" s="390"/>
      <c r="CO16" s="390"/>
      <c r="CP16" s="390"/>
      <c r="CQ16" s="390"/>
      <c r="CR16" s="390"/>
      <c r="CS16" s="391"/>
      <c r="CT16" s="362"/>
      <c r="CU16" s="363"/>
      <c r="CV16" s="363"/>
      <c r="CW16" s="363"/>
      <c r="CX16" s="363"/>
      <c r="CY16" s="363"/>
      <c r="CZ16" s="363"/>
      <c r="DA16" s="364"/>
      <c r="DB16" s="362"/>
      <c r="DC16" s="363"/>
      <c r="DD16" s="363"/>
      <c r="DE16" s="363"/>
      <c r="DF16" s="363"/>
      <c r="DG16" s="363"/>
      <c r="DH16" s="363"/>
      <c r="DI16" s="364"/>
      <c r="DJ16" s="137"/>
      <c r="DK16" s="137"/>
      <c r="DL16" s="137"/>
      <c r="DM16" s="137"/>
      <c r="DN16" s="137"/>
      <c r="DO16" s="137"/>
    </row>
    <row r="17" spans="1:119" ht="18.75" customHeight="1" thickBot="1" x14ac:dyDescent="0.2">
      <c r="A17" s="138"/>
      <c r="B17" s="503"/>
      <c r="C17" s="504"/>
      <c r="D17" s="504"/>
      <c r="E17" s="504"/>
      <c r="F17" s="504"/>
      <c r="G17" s="504"/>
      <c r="H17" s="504"/>
      <c r="I17" s="504"/>
      <c r="J17" s="504"/>
      <c r="K17" s="505"/>
      <c r="L17" s="153"/>
      <c r="M17" s="466" t="s">
        <v>139</v>
      </c>
      <c r="N17" s="467"/>
      <c r="O17" s="467"/>
      <c r="P17" s="467"/>
      <c r="Q17" s="468"/>
      <c r="R17" s="469" t="s">
        <v>137</v>
      </c>
      <c r="S17" s="470"/>
      <c r="T17" s="470"/>
      <c r="U17" s="470"/>
      <c r="V17" s="471"/>
      <c r="W17" s="472" t="s">
        <v>140</v>
      </c>
      <c r="X17" s="407"/>
      <c r="Y17" s="407"/>
      <c r="Z17" s="407"/>
      <c r="AA17" s="407"/>
      <c r="AB17" s="408"/>
      <c r="AC17" s="368">
        <v>6013</v>
      </c>
      <c r="AD17" s="369"/>
      <c r="AE17" s="369"/>
      <c r="AF17" s="369"/>
      <c r="AG17" s="370"/>
      <c r="AH17" s="368">
        <v>6677</v>
      </c>
      <c r="AI17" s="369"/>
      <c r="AJ17" s="369"/>
      <c r="AK17" s="369"/>
      <c r="AL17" s="371"/>
      <c r="AM17" s="461"/>
      <c r="AN17" s="366"/>
      <c r="AO17" s="366"/>
      <c r="AP17" s="366"/>
      <c r="AQ17" s="366"/>
      <c r="AR17" s="366"/>
      <c r="AS17" s="366"/>
      <c r="AT17" s="367"/>
      <c r="AU17" s="443"/>
      <c r="AV17" s="444"/>
      <c r="AW17" s="444"/>
      <c r="AX17" s="444"/>
      <c r="AY17" s="372" t="s">
        <v>141</v>
      </c>
      <c r="AZ17" s="373"/>
      <c r="BA17" s="373"/>
      <c r="BB17" s="373"/>
      <c r="BC17" s="373"/>
      <c r="BD17" s="373"/>
      <c r="BE17" s="373"/>
      <c r="BF17" s="373"/>
      <c r="BG17" s="373"/>
      <c r="BH17" s="373"/>
      <c r="BI17" s="373"/>
      <c r="BJ17" s="373"/>
      <c r="BK17" s="373"/>
      <c r="BL17" s="373"/>
      <c r="BM17" s="374"/>
      <c r="BN17" s="392">
        <v>1999236</v>
      </c>
      <c r="BO17" s="393"/>
      <c r="BP17" s="393"/>
      <c r="BQ17" s="393"/>
      <c r="BR17" s="393"/>
      <c r="BS17" s="393"/>
      <c r="BT17" s="393"/>
      <c r="BU17" s="394"/>
      <c r="BV17" s="392">
        <v>1989511</v>
      </c>
      <c r="BW17" s="393"/>
      <c r="BX17" s="393"/>
      <c r="BY17" s="393"/>
      <c r="BZ17" s="393"/>
      <c r="CA17" s="393"/>
      <c r="CB17" s="393"/>
      <c r="CC17" s="394"/>
      <c r="CD17" s="152"/>
      <c r="CE17" s="390"/>
      <c r="CF17" s="390"/>
      <c r="CG17" s="390"/>
      <c r="CH17" s="390"/>
      <c r="CI17" s="390"/>
      <c r="CJ17" s="390"/>
      <c r="CK17" s="390"/>
      <c r="CL17" s="390"/>
      <c r="CM17" s="390"/>
      <c r="CN17" s="390"/>
      <c r="CO17" s="390"/>
      <c r="CP17" s="390"/>
      <c r="CQ17" s="390"/>
      <c r="CR17" s="390"/>
      <c r="CS17" s="391"/>
      <c r="CT17" s="362"/>
      <c r="CU17" s="363"/>
      <c r="CV17" s="363"/>
      <c r="CW17" s="363"/>
      <c r="CX17" s="363"/>
      <c r="CY17" s="363"/>
      <c r="CZ17" s="363"/>
      <c r="DA17" s="364"/>
      <c r="DB17" s="362"/>
      <c r="DC17" s="363"/>
      <c r="DD17" s="363"/>
      <c r="DE17" s="363"/>
      <c r="DF17" s="363"/>
      <c r="DG17" s="363"/>
      <c r="DH17" s="363"/>
      <c r="DI17" s="364"/>
      <c r="DJ17" s="137"/>
      <c r="DK17" s="137"/>
      <c r="DL17" s="137"/>
      <c r="DM17" s="137"/>
      <c r="DN17" s="137"/>
      <c r="DO17" s="137"/>
    </row>
    <row r="18" spans="1:119" ht="18.75" customHeight="1" thickBot="1" x14ac:dyDescent="0.2">
      <c r="A18" s="138"/>
      <c r="B18" s="445" t="s">
        <v>142</v>
      </c>
      <c r="C18" s="446"/>
      <c r="D18" s="446"/>
      <c r="E18" s="447"/>
      <c r="F18" s="447"/>
      <c r="G18" s="447"/>
      <c r="H18" s="447"/>
      <c r="I18" s="447"/>
      <c r="J18" s="447"/>
      <c r="K18" s="447"/>
      <c r="L18" s="462">
        <v>140.59</v>
      </c>
      <c r="M18" s="462"/>
      <c r="N18" s="462"/>
      <c r="O18" s="462"/>
      <c r="P18" s="462"/>
      <c r="Q18" s="462"/>
      <c r="R18" s="463"/>
      <c r="S18" s="463"/>
      <c r="T18" s="463"/>
      <c r="U18" s="463"/>
      <c r="V18" s="464"/>
      <c r="W18" s="459"/>
      <c r="X18" s="460"/>
      <c r="Y18" s="460"/>
      <c r="Z18" s="460"/>
      <c r="AA18" s="460"/>
      <c r="AB18" s="473"/>
      <c r="AC18" s="356">
        <v>66</v>
      </c>
      <c r="AD18" s="357"/>
      <c r="AE18" s="357"/>
      <c r="AF18" s="357"/>
      <c r="AG18" s="465"/>
      <c r="AH18" s="356">
        <v>65.2</v>
      </c>
      <c r="AI18" s="357"/>
      <c r="AJ18" s="357"/>
      <c r="AK18" s="357"/>
      <c r="AL18" s="358"/>
      <c r="AM18" s="461"/>
      <c r="AN18" s="366"/>
      <c r="AO18" s="366"/>
      <c r="AP18" s="366"/>
      <c r="AQ18" s="366"/>
      <c r="AR18" s="366"/>
      <c r="AS18" s="366"/>
      <c r="AT18" s="367"/>
      <c r="AU18" s="443"/>
      <c r="AV18" s="444"/>
      <c r="AW18" s="444"/>
      <c r="AX18" s="444"/>
      <c r="AY18" s="372" t="s">
        <v>143</v>
      </c>
      <c r="AZ18" s="373"/>
      <c r="BA18" s="373"/>
      <c r="BB18" s="373"/>
      <c r="BC18" s="373"/>
      <c r="BD18" s="373"/>
      <c r="BE18" s="373"/>
      <c r="BF18" s="373"/>
      <c r="BG18" s="373"/>
      <c r="BH18" s="373"/>
      <c r="BI18" s="373"/>
      <c r="BJ18" s="373"/>
      <c r="BK18" s="373"/>
      <c r="BL18" s="373"/>
      <c r="BM18" s="374"/>
      <c r="BN18" s="392">
        <v>5548422</v>
      </c>
      <c r="BO18" s="393"/>
      <c r="BP18" s="393"/>
      <c r="BQ18" s="393"/>
      <c r="BR18" s="393"/>
      <c r="BS18" s="393"/>
      <c r="BT18" s="393"/>
      <c r="BU18" s="394"/>
      <c r="BV18" s="392">
        <v>5636295</v>
      </c>
      <c r="BW18" s="393"/>
      <c r="BX18" s="393"/>
      <c r="BY18" s="393"/>
      <c r="BZ18" s="393"/>
      <c r="CA18" s="393"/>
      <c r="CB18" s="393"/>
      <c r="CC18" s="394"/>
      <c r="CD18" s="152"/>
      <c r="CE18" s="390"/>
      <c r="CF18" s="390"/>
      <c r="CG18" s="390"/>
      <c r="CH18" s="390"/>
      <c r="CI18" s="390"/>
      <c r="CJ18" s="390"/>
      <c r="CK18" s="390"/>
      <c r="CL18" s="390"/>
      <c r="CM18" s="390"/>
      <c r="CN18" s="390"/>
      <c r="CO18" s="390"/>
      <c r="CP18" s="390"/>
      <c r="CQ18" s="390"/>
      <c r="CR18" s="390"/>
      <c r="CS18" s="391"/>
      <c r="CT18" s="362"/>
      <c r="CU18" s="363"/>
      <c r="CV18" s="363"/>
      <c r="CW18" s="363"/>
      <c r="CX18" s="363"/>
      <c r="CY18" s="363"/>
      <c r="CZ18" s="363"/>
      <c r="DA18" s="364"/>
      <c r="DB18" s="362"/>
      <c r="DC18" s="363"/>
      <c r="DD18" s="363"/>
      <c r="DE18" s="363"/>
      <c r="DF18" s="363"/>
      <c r="DG18" s="363"/>
      <c r="DH18" s="363"/>
      <c r="DI18" s="364"/>
      <c r="DJ18" s="137"/>
      <c r="DK18" s="137"/>
      <c r="DL18" s="137"/>
      <c r="DM18" s="137"/>
      <c r="DN18" s="137"/>
      <c r="DO18" s="137"/>
    </row>
    <row r="19" spans="1:119" ht="18.75" customHeight="1" thickBot="1" x14ac:dyDescent="0.2">
      <c r="A19" s="138"/>
      <c r="B19" s="445" t="s">
        <v>144</v>
      </c>
      <c r="C19" s="446"/>
      <c r="D19" s="446"/>
      <c r="E19" s="447"/>
      <c r="F19" s="447"/>
      <c r="G19" s="447"/>
      <c r="H19" s="447"/>
      <c r="I19" s="447"/>
      <c r="J19" s="447"/>
      <c r="K19" s="447"/>
      <c r="L19" s="448">
        <v>151</v>
      </c>
      <c r="M19" s="448"/>
      <c r="N19" s="448"/>
      <c r="O19" s="448"/>
      <c r="P19" s="448"/>
      <c r="Q19" s="448"/>
      <c r="R19" s="449"/>
      <c r="S19" s="449"/>
      <c r="T19" s="449"/>
      <c r="U19" s="449"/>
      <c r="V19" s="450"/>
      <c r="W19" s="457"/>
      <c r="X19" s="458"/>
      <c r="Y19" s="458"/>
      <c r="Z19" s="458"/>
      <c r="AA19" s="458"/>
      <c r="AB19" s="458"/>
      <c r="AC19" s="388"/>
      <c r="AD19" s="388"/>
      <c r="AE19" s="388"/>
      <c r="AF19" s="388"/>
      <c r="AG19" s="388"/>
      <c r="AH19" s="388"/>
      <c r="AI19" s="388"/>
      <c r="AJ19" s="388"/>
      <c r="AK19" s="388"/>
      <c r="AL19" s="389"/>
      <c r="AM19" s="461"/>
      <c r="AN19" s="366"/>
      <c r="AO19" s="366"/>
      <c r="AP19" s="366"/>
      <c r="AQ19" s="366"/>
      <c r="AR19" s="366"/>
      <c r="AS19" s="366"/>
      <c r="AT19" s="367"/>
      <c r="AU19" s="443"/>
      <c r="AV19" s="444"/>
      <c r="AW19" s="444"/>
      <c r="AX19" s="444"/>
      <c r="AY19" s="372" t="s">
        <v>145</v>
      </c>
      <c r="AZ19" s="373"/>
      <c r="BA19" s="373"/>
      <c r="BB19" s="373"/>
      <c r="BC19" s="373"/>
      <c r="BD19" s="373"/>
      <c r="BE19" s="373"/>
      <c r="BF19" s="373"/>
      <c r="BG19" s="373"/>
      <c r="BH19" s="373"/>
      <c r="BI19" s="373"/>
      <c r="BJ19" s="373"/>
      <c r="BK19" s="373"/>
      <c r="BL19" s="373"/>
      <c r="BM19" s="374"/>
      <c r="BN19" s="392">
        <v>6827349</v>
      </c>
      <c r="BO19" s="393"/>
      <c r="BP19" s="393"/>
      <c r="BQ19" s="393"/>
      <c r="BR19" s="393"/>
      <c r="BS19" s="393"/>
      <c r="BT19" s="393"/>
      <c r="BU19" s="394"/>
      <c r="BV19" s="392">
        <v>6983389</v>
      </c>
      <c r="BW19" s="393"/>
      <c r="BX19" s="393"/>
      <c r="BY19" s="393"/>
      <c r="BZ19" s="393"/>
      <c r="CA19" s="393"/>
      <c r="CB19" s="393"/>
      <c r="CC19" s="394"/>
      <c r="CD19" s="152"/>
      <c r="CE19" s="390"/>
      <c r="CF19" s="390"/>
      <c r="CG19" s="390"/>
      <c r="CH19" s="390"/>
      <c r="CI19" s="390"/>
      <c r="CJ19" s="390"/>
      <c r="CK19" s="390"/>
      <c r="CL19" s="390"/>
      <c r="CM19" s="390"/>
      <c r="CN19" s="390"/>
      <c r="CO19" s="390"/>
      <c r="CP19" s="390"/>
      <c r="CQ19" s="390"/>
      <c r="CR19" s="390"/>
      <c r="CS19" s="391"/>
      <c r="CT19" s="362"/>
      <c r="CU19" s="363"/>
      <c r="CV19" s="363"/>
      <c r="CW19" s="363"/>
      <c r="CX19" s="363"/>
      <c r="CY19" s="363"/>
      <c r="CZ19" s="363"/>
      <c r="DA19" s="364"/>
      <c r="DB19" s="362"/>
      <c r="DC19" s="363"/>
      <c r="DD19" s="363"/>
      <c r="DE19" s="363"/>
      <c r="DF19" s="363"/>
      <c r="DG19" s="363"/>
      <c r="DH19" s="363"/>
      <c r="DI19" s="364"/>
      <c r="DJ19" s="137"/>
      <c r="DK19" s="137"/>
      <c r="DL19" s="137"/>
      <c r="DM19" s="137"/>
      <c r="DN19" s="137"/>
      <c r="DO19" s="137"/>
    </row>
    <row r="20" spans="1:119" ht="18.75" customHeight="1" thickBot="1" x14ac:dyDescent="0.2">
      <c r="A20" s="138"/>
      <c r="B20" s="445" t="s">
        <v>146</v>
      </c>
      <c r="C20" s="446"/>
      <c r="D20" s="446"/>
      <c r="E20" s="447"/>
      <c r="F20" s="447"/>
      <c r="G20" s="447"/>
      <c r="H20" s="447"/>
      <c r="I20" s="447"/>
      <c r="J20" s="447"/>
      <c r="K20" s="447"/>
      <c r="L20" s="448">
        <v>9051</v>
      </c>
      <c r="M20" s="448"/>
      <c r="N20" s="448"/>
      <c r="O20" s="448"/>
      <c r="P20" s="448"/>
      <c r="Q20" s="448"/>
      <c r="R20" s="449"/>
      <c r="S20" s="449"/>
      <c r="T20" s="449"/>
      <c r="U20" s="449"/>
      <c r="V20" s="450"/>
      <c r="W20" s="459"/>
      <c r="X20" s="460"/>
      <c r="Y20" s="460"/>
      <c r="Z20" s="460"/>
      <c r="AA20" s="460"/>
      <c r="AB20" s="460"/>
      <c r="AC20" s="451"/>
      <c r="AD20" s="451"/>
      <c r="AE20" s="451"/>
      <c r="AF20" s="451"/>
      <c r="AG20" s="451"/>
      <c r="AH20" s="451"/>
      <c r="AI20" s="451"/>
      <c r="AJ20" s="451"/>
      <c r="AK20" s="451"/>
      <c r="AL20" s="452"/>
      <c r="AM20" s="453"/>
      <c r="AN20" s="348"/>
      <c r="AO20" s="348"/>
      <c r="AP20" s="348"/>
      <c r="AQ20" s="348"/>
      <c r="AR20" s="348"/>
      <c r="AS20" s="348"/>
      <c r="AT20" s="349"/>
      <c r="AU20" s="454"/>
      <c r="AV20" s="455"/>
      <c r="AW20" s="455"/>
      <c r="AX20" s="456"/>
      <c r="AY20" s="372"/>
      <c r="AZ20" s="373"/>
      <c r="BA20" s="373"/>
      <c r="BB20" s="373"/>
      <c r="BC20" s="373"/>
      <c r="BD20" s="373"/>
      <c r="BE20" s="373"/>
      <c r="BF20" s="373"/>
      <c r="BG20" s="373"/>
      <c r="BH20" s="373"/>
      <c r="BI20" s="373"/>
      <c r="BJ20" s="373"/>
      <c r="BK20" s="373"/>
      <c r="BL20" s="373"/>
      <c r="BM20" s="374"/>
      <c r="BN20" s="392"/>
      <c r="BO20" s="393"/>
      <c r="BP20" s="393"/>
      <c r="BQ20" s="393"/>
      <c r="BR20" s="393"/>
      <c r="BS20" s="393"/>
      <c r="BT20" s="393"/>
      <c r="BU20" s="394"/>
      <c r="BV20" s="392"/>
      <c r="BW20" s="393"/>
      <c r="BX20" s="393"/>
      <c r="BY20" s="393"/>
      <c r="BZ20" s="393"/>
      <c r="CA20" s="393"/>
      <c r="CB20" s="393"/>
      <c r="CC20" s="394"/>
      <c r="CD20" s="152"/>
      <c r="CE20" s="390"/>
      <c r="CF20" s="390"/>
      <c r="CG20" s="390"/>
      <c r="CH20" s="390"/>
      <c r="CI20" s="390"/>
      <c r="CJ20" s="390"/>
      <c r="CK20" s="390"/>
      <c r="CL20" s="390"/>
      <c r="CM20" s="390"/>
      <c r="CN20" s="390"/>
      <c r="CO20" s="390"/>
      <c r="CP20" s="390"/>
      <c r="CQ20" s="390"/>
      <c r="CR20" s="390"/>
      <c r="CS20" s="391"/>
      <c r="CT20" s="362"/>
      <c r="CU20" s="363"/>
      <c r="CV20" s="363"/>
      <c r="CW20" s="363"/>
      <c r="CX20" s="363"/>
      <c r="CY20" s="363"/>
      <c r="CZ20" s="363"/>
      <c r="DA20" s="364"/>
      <c r="DB20" s="362"/>
      <c r="DC20" s="363"/>
      <c r="DD20" s="363"/>
      <c r="DE20" s="363"/>
      <c r="DF20" s="363"/>
      <c r="DG20" s="363"/>
      <c r="DH20" s="363"/>
      <c r="DI20" s="364"/>
      <c r="DJ20" s="137"/>
      <c r="DK20" s="137"/>
      <c r="DL20" s="137"/>
      <c r="DM20" s="137"/>
      <c r="DN20" s="137"/>
      <c r="DO20" s="137"/>
    </row>
    <row r="21" spans="1:119" ht="18.75" customHeight="1" x14ac:dyDescent="0.15">
      <c r="A21" s="138"/>
      <c r="B21" s="423" t="s">
        <v>147</v>
      </c>
      <c r="C21" s="424"/>
      <c r="D21" s="424"/>
      <c r="E21" s="424"/>
      <c r="F21" s="424"/>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5"/>
      <c r="AY21" s="372"/>
      <c r="AZ21" s="373"/>
      <c r="BA21" s="373"/>
      <c r="BB21" s="373"/>
      <c r="BC21" s="373"/>
      <c r="BD21" s="373"/>
      <c r="BE21" s="373"/>
      <c r="BF21" s="373"/>
      <c r="BG21" s="373"/>
      <c r="BH21" s="373"/>
      <c r="BI21" s="373"/>
      <c r="BJ21" s="373"/>
      <c r="BK21" s="373"/>
      <c r="BL21" s="373"/>
      <c r="BM21" s="374"/>
      <c r="BN21" s="392"/>
      <c r="BO21" s="393"/>
      <c r="BP21" s="393"/>
      <c r="BQ21" s="393"/>
      <c r="BR21" s="393"/>
      <c r="BS21" s="393"/>
      <c r="BT21" s="393"/>
      <c r="BU21" s="394"/>
      <c r="BV21" s="392"/>
      <c r="BW21" s="393"/>
      <c r="BX21" s="393"/>
      <c r="BY21" s="393"/>
      <c r="BZ21" s="393"/>
      <c r="CA21" s="393"/>
      <c r="CB21" s="393"/>
      <c r="CC21" s="394"/>
      <c r="CD21" s="152"/>
      <c r="CE21" s="390"/>
      <c r="CF21" s="390"/>
      <c r="CG21" s="390"/>
      <c r="CH21" s="390"/>
      <c r="CI21" s="390"/>
      <c r="CJ21" s="390"/>
      <c r="CK21" s="390"/>
      <c r="CL21" s="390"/>
      <c r="CM21" s="390"/>
      <c r="CN21" s="390"/>
      <c r="CO21" s="390"/>
      <c r="CP21" s="390"/>
      <c r="CQ21" s="390"/>
      <c r="CR21" s="390"/>
      <c r="CS21" s="391"/>
      <c r="CT21" s="362"/>
      <c r="CU21" s="363"/>
      <c r="CV21" s="363"/>
      <c r="CW21" s="363"/>
      <c r="CX21" s="363"/>
      <c r="CY21" s="363"/>
      <c r="CZ21" s="363"/>
      <c r="DA21" s="364"/>
      <c r="DB21" s="362"/>
      <c r="DC21" s="363"/>
      <c r="DD21" s="363"/>
      <c r="DE21" s="363"/>
      <c r="DF21" s="363"/>
      <c r="DG21" s="363"/>
      <c r="DH21" s="363"/>
      <c r="DI21" s="364"/>
      <c r="DJ21" s="137"/>
      <c r="DK21" s="137"/>
      <c r="DL21" s="137"/>
      <c r="DM21" s="137"/>
      <c r="DN21" s="137"/>
      <c r="DO21" s="137"/>
    </row>
    <row r="22" spans="1:119" ht="18.75" customHeight="1" thickBot="1" x14ac:dyDescent="0.2">
      <c r="A22" s="138"/>
      <c r="B22" s="426" t="s">
        <v>148</v>
      </c>
      <c r="C22" s="427"/>
      <c r="D22" s="428"/>
      <c r="E22" s="435" t="s">
        <v>1</v>
      </c>
      <c r="F22" s="407"/>
      <c r="G22" s="407"/>
      <c r="H22" s="407"/>
      <c r="I22" s="407"/>
      <c r="J22" s="407"/>
      <c r="K22" s="408"/>
      <c r="L22" s="435" t="s">
        <v>149</v>
      </c>
      <c r="M22" s="407"/>
      <c r="N22" s="407"/>
      <c r="O22" s="407"/>
      <c r="P22" s="408"/>
      <c r="Q22" s="417" t="s">
        <v>150</v>
      </c>
      <c r="R22" s="418"/>
      <c r="S22" s="418"/>
      <c r="T22" s="418"/>
      <c r="U22" s="418"/>
      <c r="V22" s="436"/>
      <c r="W22" s="438" t="s">
        <v>151</v>
      </c>
      <c r="X22" s="427"/>
      <c r="Y22" s="428"/>
      <c r="Z22" s="435" t="s">
        <v>1</v>
      </c>
      <c r="AA22" s="407"/>
      <c r="AB22" s="407"/>
      <c r="AC22" s="407"/>
      <c r="AD22" s="407"/>
      <c r="AE22" s="407"/>
      <c r="AF22" s="407"/>
      <c r="AG22" s="408"/>
      <c r="AH22" s="406" t="s">
        <v>152</v>
      </c>
      <c r="AI22" s="407"/>
      <c r="AJ22" s="407"/>
      <c r="AK22" s="407"/>
      <c r="AL22" s="408"/>
      <c r="AM22" s="406" t="s">
        <v>153</v>
      </c>
      <c r="AN22" s="412"/>
      <c r="AO22" s="412"/>
      <c r="AP22" s="412"/>
      <c r="AQ22" s="412"/>
      <c r="AR22" s="413"/>
      <c r="AS22" s="417" t="s">
        <v>150</v>
      </c>
      <c r="AT22" s="418"/>
      <c r="AU22" s="418"/>
      <c r="AV22" s="418"/>
      <c r="AW22" s="418"/>
      <c r="AX22" s="419"/>
      <c r="AY22" s="359"/>
      <c r="AZ22" s="360"/>
      <c r="BA22" s="360"/>
      <c r="BB22" s="360"/>
      <c r="BC22" s="360"/>
      <c r="BD22" s="360"/>
      <c r="BE22" s="360"/>
      <c r="BF22" s="360"/>
      <c r="BG22" s="360"/>
      <c r="BH22" s="360"/>
      <c r="BI22" s="360"/>
      <c r="BJ22" s="360"/>
      <c r="BK22" s="360"/>
      <c r="BL22" s="360"/>
      <c r="BM22" s="361"/>
      <c r="BN22" s="395"/>
      <c r="BO22" s="396"/>
      <c r="BP22" s="396"/>
      <c r="BQ22" s="396"/>
      <c r="BR22" s="396"/>
      <c r="BS22" s="396"/>
      <c r="BT22" s="396"/>
      <c r="BU22" s="397"/>
      <c r="BV22" s="395"/>
      <c r="BW22" s="396"/>
      <c r="BX22" s="396"/>
      <c r="BY22" s="396"/>
      <c r="BZ22" s="396"/>
      <c r="CA22" s="396"/>
      <c r="CB22" s="396"/>
      <c r="CC22" s="397"/>
      <c r="CD22" s="152"/>
      <c r="CE22" s="390"/>
      <c r="CF22" s="390"/>
      <c r="CG22" s="390"/>
      <c r="CH22" s="390"/>
      <c r="CI22" s="390"/>
      <c r="CJ22" s="390"/>
      <c r="CK22" s="390"/>
      <c r="CL22" s="390"/>
      <c r="CM22" s="390"/>
      <c r="CN22" s="390"/>
      <c r="CO22" s="390"/>
      <c r="CP22" s="390"/>
      <c r="CQ22" s="390"/>
      <c r="CR22" s="390"/>
      <c r="CS22" s="391"/>
      <c r="CT22" s="362"/>
      <c r="CU22" s="363"/>
      <c r="CV22" s="363"/>
      <c r="CW22" s="363"/>
      <c r="CX22" s="363"/>
      <c r="CY22" s="363"/>
      <c r="CZ22" s="363"/>
      <c r="DA22" s="364"/>
      <c r="DB22" s="362"/>
      <c r="DC22" s="363"/>
      <c r="DD22" s="363"/>
      <c r="DE22" s="363"/>
      <c r="DF22" s="363"/>
      <c r="DG22" s="363"/>
      <c r="DH22" s="363"/>
      <c r="DI22" s="364"/>
      <c r="DJ22" s="137"/>
      <c r="DK22" s="137"/>
      <c r="DL22" s="137"/>
      <c r="DM22" s="137"/>
      <c r="DN22" s="137"/>
      <c r="DO22" s="137"/>
    </row>
    <row r="23" spans="1:119" ht="18.75" customHeight="1" x14ac:dyDescent="0.15">
      <c r="A23" s="138"/>
      <c r="B23" s="429"/>
      <c r="C23" s="430"/>
      <c r="D23" s="431"/>
      <c r="E23" s="409"/>
      <c r="F23" s="410"/>
      <c r="G23" s="410"/>
      <c r="H23" s="410"/>
      <c r="I23" s="410"/>
      <c r="J23" s="410"/>
      <c r="K23" s="411"/>
      <c r="L23" s="409"/>
      <c r="M23" s="410"/>
      <c r="N23" s="410"/>
      <c r="O23" s="410"/>
      <c r="P23" s="411"/>
      <c r="Q23" s="420"/>
      <c r="R23" s="421"/>
      <c r="S23" s="421"/>
      <c r="T23" s="421"/>
      <c r="U23" s="421"/>
      <c r="V23" s="437"/>
      <c r="W23" s="439"/>
      <c r="X23" s="430"/>
      <c r="Y23" s="431"/>
      <c r="Z23" s="409"/>
      <c r="AA23" s="410"/>
      <c r="AB23" s="410"/>
      <c r="AC23" s="410"/>
      <c r="AD23" s="410"/>
      <c r="AE23" s="410"/>
      <c r="AF23" s="410"/>
      <c r="AG23" s="411"/>
      <c r="AH23" s="409"/>
      <c r="AI23" s="410"/>
      <c r="AJ23" s="410"/>
      <c r="AK23" s="410"/>
      <c r="AL23" s="411"/>
      <c r="AM23" s="414"/>
      <c r="AN23" s="415"/>
      <c r="AO23" s="415"/>
      <c r="AP23" s="415"/>
      <c r="AQ23" s="415"/>
      <c r="AR23" s="416"/>
      <c r="AS23" s="420"/>
      <c r="AT23" s="421"/>
      <c r="AU23" s="421"/>
      <c r="AV23" s="421"/>
      <c r="AW23" s="421"/>
      <c r="AX23" s="422"/>
      <c r="AY23" s="384" t="s">
        <v>154</v>
      </c>
      <c r="AZ23" s="385"/>
      <c r="BA23" s="385"/>
      <c r="BB23" s="385"/>
      <c r="BC23" s="385"/>
      <c r="BD23" s="385"/>
      <c r="BE23" s="385"/>
      <c r="BF23" s="385"/>
      <c r="BG23" s="385"/>
      <c r="BH23" s="385"/>
      <c r="BI23" s="385"/>
      <c r="BJ23" s="385"/>
      <c r="BK23" s="385"/>
      <c r="BL23" s="385"/>
      <c r="BM23" s="386"/>
      <c r="BN23" s="392">
        <v>7394284</v>
      </c>
      <c r="BO23" s="393"/>
      <c r="BP23" s="393"/>
      <c r="BQ23" s="393"/>
      <c r="BR23" s="393"/>
      <c r="BS23" s="393"/>
      <c r="BT23" s="393"/>
      <c r="BU23" s="394"/>
      <c r="BV23" s="392">
        <v>7783065</v>
      </c>
      <c r="BW23" s="393"/>
      <c r="BX23" s="393"/>
      <c r="BY23" s="393"/>
      <c r="BZ23" s="393"/>
      <c r="CA23" s="393"/>
      <c r="CB23" s="393"/>
      <c r="CC23" s="394"/>
      <c r="CD23" s="152"/>
      <c r="CE23" s="390"/>
      <c r="CF23" s="390"/>
      <c r="CG23" s="390"/>
      <c r="CH23" s="390"/>
      <c r="CI23" s="390"/>
      <c r="CJ23" s="390"/>
      <c r="CK23" s="390"/>
      <c r="CL23" s="390"/>
      <c r="CM23" s="390"/>
      <c r="CN23" s="390"/>
      <c r="CO23" s="390"/>
      <c r="CP23" s="390"/>
      <c r="CQ23" s="390"/>
      <c r="CR23" s="390"/>
      <c r="CS23" s="391"/>
      <c r="CT23" s="362"/>
      <c r="CU23" s="363"/>
      <c r="CV23" s="363"/>
      <c r="CW23" s="363"/>
      <c r="CX23" s="363"/>
      <c r="CY23" s="363"/>
      <c r="CZ23" s="363"/>
      <c r="DA23" s="364"/>
      <c r="DB23" s="362"/>
      <c r="DC23" s="363"/>
      <c r="DD23" s="363"/>
      <c r="DE23" s="363"/>
      <c r="DF23" s="363"/>
      <c r="DG23" s="363"/>
      <c r="DH23" s="363"/>
      <c r="DI23" s="364"/>
      <c r="DJ23" s="137"/>
      <c r="DK23" s="137"/>
      <c r="DL23" s="137"/>
      <c r="DM23" s="137"/>
      <c r="DN23" s="137"/>
      <c r="DO23" s="137"/>
    </row>
    <row r="24" spans="1:119" ht="18.75" customHeight="1" thickBot="1" x14ac:dyDescent="0.2">
      <c r="A24" s="138"/>
      <c r="B24" s="429"/>
      <c r="C24" s="430"/>
      <c r="D24" s="431"/>
      <c r="E24" s="365" t="s">
        <v>155</v>
      </c>
      <c r="F24" s="366"/>
      <c r="G24" s="366"/>
      <c r="H24" s="366"/>
      <c r="I24" s="366"/>
      <c r="J24" s="366"/>
      <c r="K24" s="367"/>
      <c r="L24" s="368">
        <v>1</v>
      </c>
      <c r="M24" s="369"/>
      <c r="N24" s="369"/>
      <c r="O24" s="369"/>
      <c r="P24" s="370"/>
      <c r="Q24" s="368">
        <v>3330</v>
      </c>
      <c r="R24" s="369"/>
      <c r="S24" s="369"/>
      <c r="T24" s="369"/>
      <c r="U24" s="369"/>
      <c r="V24" s="370"/>
      <c r="W24" s="439"/>
      <c r="X24" s="430"/>
      <c r="Y24" s="431"/>
      <c r="Z24" s="365" t="s">
        <v>156</v>
      </c>
      <c r="AA24" s="366"/>
      <c r="AB24" s="366"/>
      <c r="AC24" s="366"/>
      <c r="AD24" s="366"/>
      <c r="AE24" s="366"/>
      <c r="AF24" s="366"/>
      <c r="AG24" s="367"/>
      <c r="AH24" s="368">
        <v>164</v>
      </c>
      <c r="AI24" s="369"/>
      <c r="AJ24" s="369"/>
      <c r="AK24" s="369"/>
      <c r="AL24" s="370"/>
      <c r="AM24" s="368">
        <v>533656</v>
      </c>
      <c r="AN24" s="369"/>
      <c r="AO24" s="369"/>
      <c r="AP24" s="369"/>
      <c r="AQ24" s="369"/>
      <c r="AR24" s="370"/>
      <c r="AS24" s="368">
        <v>3254</v>
      </c>
      <c r="AT24" s="369"/>
      <c r="AU24" s="369"/>
      <c r="AV24" s="369"/>
      <c r="AW24" s="369"/>
      <c r="AX24" s="371"/>
      <c r="AY24" s="359" t="s">
        <v>157</v>
      </c>
      <c r="AZ24" s="360"/>
      <c r="BA24" s="360"/>
      <c r="BB24" s="360"/>
      <c r="BC24" s="360"/>
      <c r="BD24" s="360"/>
      <c r="BE24" s="360"/>
      <c r="BF24" s="360"/>
      <c r="BG24" s="360"/>
      <c r="BH24" s="360"/>
      <c r="BI24" s="360"/>
      <c r="BJ24" s="360"/>
      <c r="BK24" s="360"/>
      <c r="BL24" s="360"/>
      <c r="BM24" s="361"/>
      <c r="BN24" s="392">
        <v>6603236</v>
      </c>
      <c r="BO24" s="393"/>
      <c r="BP24" s="393"/>
      <c r="BQ24" s="393"/>
      <c r="BR24" s="393"/>
      <c r="BS24" s="393"/>
      <c r="BT24" s="393"/>
      <c r="BU24" s="394"/>
      <c r="BV24" s="392">
        <v>6833421</v>
      </c>
      <c r="BW24" s="393"/>
      <c r="BX24" s="393"/>
      <c r="BY24" s="393"/>
      <c r="BZ24" s="393"/>
      <c r="CA24" s="393"/>
      <c r="CB24" s="393"/>
      <c r="CC24" s="394"/>
      <c r="CD24" s="152"/>
      <c r="CE24" s="390"/>
      <c r="CF24" s="390"/>
      <c r="CG24" s="390"/>
      <c r="CH24" s="390"/>
      <c r="CI24" s="390"/>
      <c r="CJ24" s="390"/>
      <c r="CK24" s="390"/>
      <c r="CL24" s="390"/>
      <c r="CM24" s="390"/>
      <c r="CN24" s="390"/>
      <c r="CO24" s="390"/>
      <c r="CP24" s="390"/>
      <c r="CQ24" s="390"/>
      <c r="CR24" s="390"/>
      <c r="CS24" s="391"/>
      <c r="CT24" s="362"/>
      <c r="CU24" s="363"/>
      <c r="CV24" s="363"/>
      <c r="CW24" s="363"/>
      <c r="CX24" s="363"/>
      <c r="CY24" s="363"/>
      <c r="CZ24" s="363"/>
      <c r="DA24" s="364"/>
      <c r="DB24" s="362"/>
      <c r="DC24" s="363"/>
      <c r="DD24" s="363"/>
      <c r="DE24" s="363"/>
      <c r="DF24" s="363"/>
      <c r="DG24" s="363"/>
      <c r="DH24" s="363"/>
      <c r="DI24" s="364"/>
      <c r="DJ24" s="137"/>
      <c r="DK24" s="137"/>
      <c r="DL24" s="137"/>
      <c r="DM24" s="137"/>
      <c r="DN24" s="137"/>
      <c r="DO24" s="137"/>
    </row>
    <row r="25" spans="1:119" s="137" customFormat="1" ht="18.75" customHeight="1" x14ac:dyDescent="0.15">
      <c r="A25" s="138"/>
      <c r="B25" s="429"/>
      <c r="C25" s="430"/>
      <c r="D25" s="431"/>
      <c r="E25" s="365" t="s">
        <v>158</v>
      </c>
      <c r="F25" s="366"/>
      <c r="G25" s="366"/>
      <c r="H25" s="366"/>
      <c r="I25" s="366"/>
      <c r="J25" s="366"/>
      <c r="K25" s="367"/>
      <c r="L25" s="368">
        <v>1</v>
      </c>
      <c r="M25" s="369"/>
      <c r="N25" s="369"/>
      <c r="O25" s="369"/>
      <c r="P25" s="370"/>
      <c r="Q25" s="368">
        <v>4222</v>
      </c>
      <c r="R25" s="369"/>
      <c r="S25" s="369"/>
      <c r="T25" s="369"/>
      <c r="U25" s="369"/>
      <c r="V25" s="370"/>
      <c r="W25" s="439"/>
      <c r="X25" s="430"/>
      <c r="Y25" s="431"/>
      <c r="Z25" s="365" t="s">
        <v>159</v>
      </c>
      <c r="AA25" s="366"/>
      <c r="AB25" s="366"/>
      <c r="AC25" s="366"/>
      <c r="AD25" s="366"/>
      <c r="AE25" s="366"/>
      <c r="AF25" s="366"/>
      <c r="AG25" s="367"/>
      <c r="AH25" s="368" t="s">
        <v>124</v>
      </c>
      <c r="AI25" s="369"/>
      <c r="AJ25" s="369"/>
      <c r="AK25" s="369"/>
      <c r="AL25" s="370"/>
      <c r="AM25" s="368" t="s">
        <v>124</v>
      </c>
      <c r="AN25" s="369"/>
      <c r="AO25" s="369"/>
      <c r="AP25" s="369"/>
      <c r="AQ25" s="369"/>
      <c r="AR25" s="370"/>
      <c r="AS25" s="368" t="s">
        <v>124</v>
      </c>
      <c r="AT25" s="369"/>
      <c r="AU25" s="369"/>
      <c r="AV25" s="369"/>
      <c r="AW25" s="369"/>
      <c r="AX25" s="371"/>
      <c r="AY25" s="384" t="s">
        <v>160</v>
      </c>
      <c r="AZ25" s="385"/>
      <c r="BA25" s="385"/>
      <c r="BB25" s="385"/>
      <c r="BC25" s="385"/>
      <c r="BD25" s="385"/>
      <c r="BE25" s="385"/>
      <c r="BF25" s="385"/>
      <c r="BG25" s="385"/>
      <c r="BH25" s="385"/>
      <c r="BI25" s="385"/>
      <c r="BJ25" s="385"/>
      <c r="BK25" s="385"/>
      <c r="BL25" s="385"/>
      <c r="BM25" s="386"/>
      <c r="BN25" s="387">
        <v>459461</v>
      </c>
      <c r="BO25" s="388"/>
      <c r="BP25" s="388"/>
      <c r="BQ25" s="388"/>
      <c r="BR25" s="388"/>
      <c r="BS25" s="388"/>
      <c r="BT25" s="388"/>
      <c r="BU25" s="389"/>
      <c r="BV25" s="387">
        <v>361740</v>
      </c>
      <c r="BW25" s="388"/>
      <c r="BX25" s="388"/>
      <c r="BY25" s="388"/>
      <c r="BZ25" s="388"/>
      <c r="CA25" s="388"/>
      <c r="CB25" s="388"/>
      <c r="CC25" s="389"/>
      <c r="CD25" s="152"/>
      <c r="CE25" s="390"/>
      <c r="CF25" s="390"/>
      <c r="CG25" s="390"/>
      <c r="CH25" s="390"/>
      <c r="CI25" s="390"/>
      <c r="CJ25" s="390"/>
      <c r="CK25" s="390"/>
      <c r="CL25" s="390"/>
      <c r="CM25" s="390"/>
      <c r="CN25" s="390"/>
      <c r="CO25" s="390"/>
      <c r="CP25" s="390"/>
      <c r="CQ25" s="390"/>
      <c r="CR25" s="390"/>
      <c r="CS25" s="391"/>
      <c r="CT25" s="362"/>
      <c r="CU25" s="363"/>
      <c r="CV25" s="363"/>
      <c r="CW25" s="363"/>
      <c r="CX25" s="363"/>
      <c r="CY25" s="363"/>
      <c r="CZ25" s="363"/>
      <c r="DA25" s="364"/>
      <c r="DB25" s="362"/>
      <c r="DC25" s="363"/>
      <c r="DD25" s="363"/>
      <c r="DE25" s="363"/>
      <c r="DF25" s="363"/>
      <c r="DG25" s="363"/>
      <c r="DH25" s="363"/>
      <c r="DI25" s="364"/>
    </row>
    <row r="26" spans="1:119" s="137" customFormat="1" ht="18.75" customHeight="1" x14ac:dyDescent="0.15">
      <c r="A26" s="138"/>
      <c r="B26" s="429"/>
      <c r="C26" s="430"/>
      <c r="D26" s="431"/>
      <c r="E26" s="365" t="s">
        <v>161</v>
      </c>
      <c r="F26" s="366"/>
      <c r="G26" s="366"/>
      <c r="H26" s="366"/>
      <c r="I26" s="366"/>
      <c r="J26" s="366"/>
      <c r="K26" s="367"/>
      <c r="L26" s="368">
        <v>1</v>
      </c>
      <c r="M26" s="369"/>
      <c r="N26" s="369"/>
      <c r="O26" s="369"/>
      <c r="P26" s="370"/>
      <c r="Q26" s="368">
        <v>5190</v>
      </c>
      <c r="R26" s="369"/>
      <c r="S26" s="369"/>
      <c r="T26" s="369"/>
      <c r="U26" s="369"/>
      <c r="V26" s="370"/>
      <c r="W26" s="439"/>
      <c r="X26" s="430"/>
      <c r="Y26" s="431"/>
      <c r="Z26" s="365" t="s">
        <v>162</v>
      </c>
      <c r="AA26" s="404"/>
      <c r="AB26" s="404"/>
      <c r="AC26" s="404"/>
      <c r="AD26" s="404"/>
      <c r="AE26" s="404"/>
      <c r="AF26" s="404"/>
      <c r="AG26" s="405"/>
      <c r="AH26" s="368">
        <v>8</v>
      </c>
      <c r="AI26" s="369"/>
      <c r="AJ26" s="369"/>
      <c r="AK26" s="369"/>
      <c r="AL26" s="370"/>
      <c r="AM26" s="368">
        <v>21872</v>
      </c>
      <c r="AN26" s="369"/>
      <c r="AO26" s="369"/>
      <c r="AP26" s="369"/>
      <c r="AQ26" s="369"/>
      <c r="AR26" s="370"/>
      <c r="AS26" s="368">
        <v>2734</v>
      </c>
      <c r="AT26" s="369"/>
      <c r="AU26" s="369"/>
      <c r="AV26" s="369"/>
      <c r="AW26" s="369"/>
      <c r="AX26" s="371"/>
      <c r="AY26" s="401" t="s">
        <v>163</v>
      </c>
      <c r="AZ26" s="402"/>
      <c r="BA26" s="402"/>
      <c r="BB26" s="402"/>
      <c r="BC26" s="402"/>
      <c r="BD26" s="402"/>
      <c r="BE26" s="402"/>
      <c r="BF26" s="402"/>
      <c r="BG26" s="402"/>
      <c r="BH26" s="402"/>
      <c r="BI26" s="402"/>
      <c r="BJ26" s="402"/>
      <c r="BK26" s="402"/>
      <c r="BL26" s="402"/>
      <c r="BM26" s="403"/>
      <c r="BN26" s="392" t="s">
        <v>124</v>
      </c>
      <c r="BO26" s="393"/>
      <c r="BP26" s="393"/>
      <c r="BQ26" s="393"/>
      <c r="BR26" s="393"/>
      <c r="BS26" s="393"/>
      <c r="BT26" s="393"/>
      <c r="BU26" s="394"/>
      <c r="BV26" s="392" t="s">
        <v>124</v>
      </c>
      <c r="BW26" s="393"/>
      <c r="BX26" s="393"/>
      <c r="BY26" s="393"/>
      <c r="BZ26" s="393"/>
      <c r="CA26" s="393"/>
      <c r="CB26" s="393"/>
      <c r="CC26" s="394"/>
      <c r="CD26" s="152"/>
      <c r="CE26" s="390"/>
      <c r="CF26" s="390"/>
      <c r="CG26" s="390"/>
      <c r="CH26" s="390"/>
      <c r="CI26" s="390"/>
      <c r="CJ26" s="390"/>
      <c r="CK26" s="390"/>
      <c r="CL26" s="390"/>
      <c r="CM26" s="390"/>
      <c r="CN26" s="390"/>
      <c r="CO26" s="390"/>
      <c r="CP26" s="390"/>
      <c r="CQ26" s="390"/>
      <c r="CR26" s="390"/>
      <c r="CS26" s="391"/>
      <c r="CT26" s="362"/>
      <c r="CU26" s="363"/>
      <c r="CV26" s="363"/>
      <c r="CW26" s="363"/>
      <c r="CX26" s="363"/>
      <c r="CY26" s="363"/>
      <c r="CZ26" s="363"/>
      <c r="DA26" s="364"/>
      <c r="DB26" s="362"/>
      <c r="DC26" s="363"/>
      <c r="DD26" s="363"/>
      <c r="DE26" s="363"/>
      <c r="DF26" s="363"/>
      <c r="DG26" s="363"/>
      <c r="DH26" s="363"/>
      <c r="DI26" s="364"/>
    </row>
    <row r="27" spans="1:119" ht="18.75" customHeight="1" thickBot="1" x14ac:dyDescent="0.2">
      <c r="A27" s="138"/>
      <c r="B27" s="429"/>
      <c r="C27" s="430"/>
      <c r="D27" s="431"/>
      <c r="E27" s="365" t="s">
        <v>164</v>
      </c>
      <c r="F27" s="366"/>
      <c r="G27" s="366"/>
      <c r="H27" s="366"/>
      <c r="I27" s="366"/>
      <c r="J27" s="366"/>
      <c r="K27" s="367"/>
      <c r="L27" s="368">
        <v>1</v>
      </c>
      <c r="M27" s="369"/>
      <c r="N27" s="369"/>
      <c r="O27" s="369"/>
      <c r="P27" s="370"/>
      <c r="Q27" s="368">
        <v>2900</v>
      </c>
      <c r="R27" s="369"/>
      <c r="S27" s="369"/>
      <c r="T27" s="369"/>
      <c r="U27" s="369"/>
      <c r="V27" s="370"/>
      <c r="W27" s="439"/>
      <c r="X27" s="430"/>
      <c r="Y27" s="431"/>
      <c r="Z27" s="365" t="s">
        <v>165</v>
      </c>
      <c r="AA27" s="366"/>
      <c r="AB27" s="366"/>
      <c r="AC27" s="366"/>
      <c r="AD27" s="366"/>
      <c r="AE27" s="366"/>
      <c r="AF27" s="366"/>
      <c r="AG27" s="367"/>
      <c r="AH27" s="368" t="s">
        <v>124</v>
      </c>
      <c r="AI27" s="369"/>
      <c r="AJ27" s="369"/>
      <c r="AK27" s="369"/>
      <c r="AL27" s="370"/>
      <c r="AM27" s="368" t="s">
        <v>124</v>
      </c>
      <c r="AN27" s="369"/>
      <c r="AO27" s="369"/>
      <c r="AP27" s="369"/>
      <c r="AQ27" s="369"/>
      <c r="AR27" s="370"/>
      <c r="AS27" s="368" t="s">
        <v>124</v>
      </c>
      <c r="AT27" s="369"/>
      <c r="AU27" s="369"/>
      <c r="AV27" s="369"/>
      <c r="AW27" s="369"/>
      <c r="AX27" s="371"/>
      <c r="AY27" s="398" t="s">
        <v>166</v>
      </c>
      <c r="AZ27" s="399"/>
      <c r="BA27" s="399"/>
      <c r="BB27" s="399"/>
      <c r="BC27" s="399"/>
      <c r="BD27" s="399"/>
      <c r="BE27" s="399"/>
      <c r="BF27" s="399"/>
      <c r="BG27" s="399"/>
      <c r="BH27" s="399"/>
      <c r="BI27" s="399"/>
      <c r="BJ27" s="399"/>
      <c r="BK27" s="399"/>
      <c r="BL27" s="399"/>
      <c r="BM27" s="400"/>
      <c r="BN27" s="395" t="s">
        <v>124</v>
      </c>
      <c r="BO27" s="396"/>
      <c r="BP27" s="396"/>
      <c r="BQ27" s="396"/>
      <c r="BR27" s="396"/>
      <c r="BS27" s="396"/>
      <c r="BT27" s="396"/>
      <c r="BU27" s="397"/>
      <c r="BV27" s="395" t="s">
        <v>124</v>
      </c>
      <c r="BW27" s="396"/>
      <c r="BX27" s="396"/>
      <c r="BY27" s="396"/>
      <c r="BZ27" s="396"/>
      <c r="CA27" s="396"/>
      <c r="CB27" s="396"/>
      <c r="CC27" s="397"/>
      <c r="CD27" s="154"/>
      <c r="CE27" s="390"/>
      <c r="CF27" s="390"/>
      <c r="CG27" s="390"/>
      <c r="CH27" s="390"/>
      <c r="CI27" s="390"/>
      <c r="CJ27" s="390"/>
      <c r="CK27" s="390"/>
      <c r="CL27" s="390"/>
      <c r="CM27" s="390"/>
      <c r="CN27" s="390"/>
      <c r="CO27" s="390"/>
      <c r="CP27" s="390"/>
      <c r="CQ27" s="390"/>
      <c r="CR27" s="390"/>
      <c r="CS27" s="391"/>
      <c r="CT27" s="362"/>
      <c r="CU27" s="363"/>
      <c r="CV27" s="363"/>
      <c r="CW27" s="363"/>
      <c r="CX27" s="363"/>
      <c r="CY27" s="363"/>
      <c r="CZ27" s="363"/>
      <c r="DA27" s="364"/>
      <c r="DB27" s="362"/>
      <c r="DC27" s="363"/>
      <c r="DD27" s="363"/>
      <c r="DE27" s="363"/>
      <c r="DF27" s="363"/>
      <c r="DG27" s="363"/>
      <c r="DH27" s="363"/>
      <c r="DI27" s="364"/>
      <c r="DJ27" s="137"/>
      <c r="DK27" s="137"/>
      <c r="DL27" s="137"/>
      <c r="DM27" s="137"/>
      <c r="DN27" s="137"/>
      <c r="DO27" s="137"/>
    </row>
    <row r="28" spans="1:119" ht="18.75" customHeight="1" x14ac:dyDescent="0.15">
      <c r="A28" s="138"/>
      <c r="B28" s="429"/>
      <c r="C28" s="430"/>
      <c r="D28" s="431"/>
      <c r="E28" s="365" t="s">
        <v>167</v>
      </c>
      <c r="F28" s="366"/>
      <c r="G28" s="366"/>
      <c r="H28" s="366"/>
      <c r="I28" s="366"/>
      <c r="J28" s="366"/>
      <c r="K28" s="367"/>
      <c r="L28" s="368">
        <v>1</v>
      </c>
      <c r="M28" s="369"/>
      <c r="N28" s="369"/>
      <c r="O28" s="369"/>
      <c r="P28" s="370"/>
      <c r="Q28" s="368">
        <v>2350</v>
      </c>
      <c r="R28" s="369"/>
      <c r="S28" s="369"/>
      <c r="T28" s="369"/>
      <c r="U28" s="369"/>
      <c r="V28" s="370"/>
      <c r="W28" s="439"/>
      <c r="X28" s="430"/>
      <c r="Y28" s="431"/>
      <c r="Z28" s="365" t="s">
        <v>168</v>
      </c>
      <c r="AA28" s="366"/>
      <c r="AB28" s="366"/>
      <c r="AC28" s="366"/>
      <c r="AD28" s="366"/>
      <c r="AE28" s="366"/>
      <c r="AF28" s="366"/>
      <c r="AG28" s="367"/>
      <c r="AH28" s="368" t="s">
        <v>124</v>
      </c>
      <c r="AI28" s="369"/>
      <c r="AJ28" s="369"/>
      <c r="AK28" s="369"/>
      <c r="AL28" s="370"/>
      <c r="AM28" s="368" t="s">
        <v>124</v>
      </c>
      <c r="AN28" s="369"/>
      <c r="AO28" s="369"/>
      <c r="AP28" s="369"/>
      <c r="AQ28" s="369"/>
      <c r="AR28" s="370"/>
      <c r="AS28" s="368" t="s">
        <v>124</v>
      </c>
      <c r="AT28" s="369"/>
      <c r="AU28" s="369"/>
      <c r="AV28" s="369"/>
      <c r="AW28" s="369"/>
      <c r="AX28" s="371"/>
      <c r="AY28" s="375" t="s">
        <v>169</v>
      </c>
      <c r="AZ28" s="376"/>
      <c r="BA28" s="376"/>
      <c r="BB28" s="377"/>
      <c r="BC28" s="384" t="s">
        <v>170</v>
      </c>
      <c r="BD28" s="385"/>
      <c r="BE28" s="385"/>
      <c r="BF28" s="385"/>
      <c r="BG28" s="385"/>
      <c r="BH28" s="385"/>
      <c r="BI28" s="385"/>
      <c r="BJ28" s="385"/>
      <c r="BK28" s="385"/>
      <c r="BL28" s="385"/>
      <c r="BM28" s="386"/>
      <c r="BN28" s="387">
        <v>420997</v>
      </c>
      <c r="BO28" s="388"/>
      <c r="BP28" s="388"/>
      <c r="BQ28" s="388"/>
      <c r="BR28" s="388"/>
      <c r="BS28" s="388"/>
      <c r="BT28" s="388"/>
      <c r="BU28" s="389"/>
      <c r="BV28" s="387">
        <v>517920</v>
      </c>
      <c r="BW28" s="388"/>
      <c r="BX28" s="388"/>
      <c r="BY28" s="388"/>
      <c r="BZ28" s="388"/>
      <c r="CA28" s="388"/>
      <c r="CB28" s="388"/>
      <c r="CC28" s="389"/>
      <c r="CD28" s="152"/>
      <c r="CE28" s="390"/>
      <c r="CF28" s="390"/>
      <c r="CG28" s="390"/>
      <c r="CH28" s="390"/>
      <c r="CI28" s="390"/>
      <c r="CJ28" s="390"/>
      <c r="CK28" s="390"/>
      <c r="CL28" s="390"/>
      <c r="CM28" s="390"/>
      <c r="CN28" s="390"/>
      <c r="CO28" s="390"/>
      <c r="CP28" s="390"/>
      <c r="CQ28" s="390"/>
      <c r="CR28" s="390"/>
      <c r="CS28" s="391"/>
      <c r="CT28" s="362"/>
      <c r="CU28" s="363"/>
      <c r="CV28" s="363"/>
      <c r="CW28" s="363"/>
      <c r="CX28" s="363"/>
      <c r="CY28" s="363"/>
      <c r="CZ28" s="363"/>
      <c r="DA28" s="364"/>
      <c r="DB28" s="362"/>
      <c r="DC28" s="363"/>
      <c r="DD28" s="363"/>
      <c r="DE28" s="363"/>
      <c r="DF28" s="363"/>
      <c r="DG28" s="363"/>
      <c r="DH28" s="363"/>
      <c r="DI28" s="364"/>
      <c r="DJ28" s="137"/>
      <c r="DK28" s="137"/>
      <c r="DL28" s="137"/>
      <c r="DM28" s="137"/>
      <c r="DN28" s="137"/>
      <c r="DO28" s="137"/>
    </row>
    <row r="29" spans="1:119" ht="18.75" customHeight="1" x14ac:dyDescent="0.15">
      <c r="A29" s="138"/>
      <c r="B29" s="429"/>
      <c r="C29" s="430"/>
      <c r="D29" s="431"/>
      <c r="E29" s="365" t="s">
        <v>171</v>
      </c>
      <c r="F29" s="366"/>
      <c r="G29" s="366"/>
      <c r="H29" s="366"/>
      <c r="I29" s="366"/>
      <c r="J29" s="366"/>
      <c r="K29" s="367"/>
      <c r="L29" s="368">
        <v>16</v>
      </c>
      <c r="M29" s="369"/>
      <c r="N29" s="369"/>
      <c r="O29" s="369"/>
      <c r="P29" s="370"/>
      <c r="Q29" s="368">
        <v>2000</v>
      </c>
      <c r="R29" s="369"/>
      <c r="S29" s="369"/>
      <c r="T29" s="369"/>
      <c r="U29" s="369"/>
      <c r="V29" s="370"/>
      <c r="W29" s="440"/>
      <c r="X29" s="441"/>
      <c r="Y29" s="442"/>
      <c r="Z29" s="365" t="s">
        <v>172</v>
      </c>
      <c r="AA29" s="366"/>
      <c r="AB29" s="366"/>
      <c r="AC29" s="366"/>
      <c r="AD29" s="366"/>
      <c r="AE29" s="366"/>
      <c r="AF29" s="366"/>
      <c r="AG29" s="367"/>
      <c r="AH29" s="368">
        <v>164</v>
      </c>
      <c r="AI29" s="369"/>
      <c r="AJ29" s="369"/>
      <c r="AK29" s="369"/>
      <c r="AL29" s="370"/>
      <c r="AM29" s="368">
        <v>533656</v>
      </c>
      <c r="AN29" s="369"/>
      <c r="AO29" s="369"/>
      <c r="AP29" s="369"/>
      <c r="AQ29" s="369"/>
      <c r="AR29" s="370"/>
      <c r="AS29" s="368">
        <v>3254</v>
      </c>
      <c r="AT29" s="369"/>
      <c r="AU29" s="369"/>
      <c r="AV29" s="369"/>
      <c r="AW29" s="369"/>
      <c r="AX29" s="371"/>
      <c r="AY29" s="378"/>
      <c r="AZ29" s="379"/>
      <c r="BA29" s="379"/>
      <c r="BB29" s="380"/>
      <c r="BC29" s="372" t="s">
        <v>173</v>
      </c>
      <c r="BD29" s="373"/>
      <c r="BE29" s="373"/>
      <c r="BF29" s="373"/>
      <c r="BG29" s="373"/>
      <c r="BH29" s="373"/>
      <c r="BI29" s="373"/>
      <c r="BJ29" s="373"/>
      <c r="BK29" s="373"/>
      <c r="BL29" s="373"/>
      <c r="BM29" s="374"/>
      <c r="BN29" s="392">
        <v>50200</v>
      </c>
      <c r="BO29" s="393"/>
      <c r="BP29" s="393"/>
      <c r="BQ29" s="393"/>
      <c r="BR29" s="393"/>
      <c r="BS29" s="393"/>
      <c r="BT29" s="393"/>
      <c r="BU29" s="394"/>
      <c r="BV29" s="392">
        <v>200</v>
      </c>
      <c r="BW29" s="393"/>
      <c r="BX29" s="393"/>
      <c r="BY29" s="393"/>
      <c r="BZ29" s="393"/>
      <c r="CA29" s="393"/>
      <c r="CB29" s="393"/>
      <c r="CC29" s="394"/>
      <c r="CD29" s="154"/>
      <c r="CE29" s="390"/>
      <c r="CF29" s="390"/>
      <c r="CG29" s="390"/>
      <c r="CH29" s="390"/>
      <c r="CI29" s="390"/>
      <c r="CJ29" s="390"/>
      <c r="CK29" s="390"/>
      <c r="CL29" s="390"/>
      <c r="CM29" s="390"/>
      <c r="CN29" s="390"/>
      <c r="CO29" s="390"/>
      <c r="CP29" s="390"/>
      <c r="CQ29" s="390"/>
      <c r="CR29" s="390"/>
      <c r="CS29" s="391"/>
      <c r="CT29" s="362"/>
      <c r="CU29" s="363"/>
      <c r="CV29" s="363"/>
      <c r="CW29" s="363"/>
      <c r="CX29" s="363"/>
      <c r="CY29" s="363"/>
      <c r="CZ29" s="363"/>
      <c r="DA29" s="364"/>
      <c r="DB29" s="362"/>
      <c r="DC29" s="363"/>
      <c r="DD29" s="363"/>
      <c r="DE29" s="363"/>
      <c r="DF29" s="363"/>
      <c r="DG29" s="363"/>
      <c r="DH29" s="363"/>
      <c r="DI29" s="364"/>
      <c r="DJ29" s="137"/>
      <c r="DK29" s="137"/>
      <c r="DL29" s="137"/>
      <c r="DM29" s="137"/>
      <c r="DN29" s="137"/>
      <c r="DO29" s="137"/>
    </row>
    <row r="30" spans="1:119" ht="18.75" customHeight="1" thickBot="1" x14ac:dyDescent="0.2">
      <c r="A30" s="138"/>
      <c r="B30" s="432"/>
      <c r="C30" s="433"/>
      <c r="D30" s="434"/>
      <c r="E30" s="347"/>
      <c r="F30" s="348"/>
      <c r="G30" s="348"/>
      <c r="H30" s="348"/>
      <c r="I30" s="348"/>
      <c r="J30" s="348"/>
      <c r="K30" s="349"/>
      <c r="L30" s="350"/>
      <c r="M30" s="351"/>
      <c r="N30" s="351"/>
      <c r="O30" s="351"/>
      <c r="P30" s="352"/>
      <c r="Q30" s="350"/>
      <c r="R30" s="351"/>
      <c r="S30" s="351"/>
      <c r="T30" s="351"/>
      <c r="U30" s="351"/>
      <c r="V30" s="352"/>
      <c r="W30" s="353" t="s">
        <v>174</v>
      </c>
      <c r="X30" s="354"/>
      <c r="Y30" s="354"/>
      <c r="Z30" s="354"/>
      <c r="AA30" s="354"/>
      <c r="AB30" s="354"/>
      <c r="AC30" s="354"/>
      <c r="AD30" s="354"/>
      <c r="AE30" s="354"/>
      <c r="AF30" s="354"/>
      <c r="AG30" s="355"/>
      <c r="AH30" s="356">
        <v>98.4</v>
      </c>
      <c r="AI30" s="357"/>
      <c r="AJ30" s="357"/>
      <c r="AK30" s="357"/>
      <c r="AL30" s="357"/>
      <c r="AM30" s="357"/>
      <c r="AN30" s="357"/>
      <c r="AO30" s="357"/>
      <c r="AP30" s="357"/>
      <c r="AQ30" s="357"/>
      <c r="AR30" s="357"/>
      <c r="AS30" s="357"/>
      <c r="AT30" s="357"/>
      <c r="AU30" s="357"/>
      <c r="AV30" s="357"/>
      <c r="AW30" s="357"/>
      <c r="AX30" s="358"/>
      <c r="AY30" s="381"/>
      <c r="AZ30" s="382"/>
      <c r="BA30" s="382"/>
      <c r="BB30" s="383"/>
      <c r="BC30" s="359" t="s">
        <v>175</v>
      </c>
      <c r="BD30" s="360"/>
      <c r="BE30" s="360"/>
      <c r="BF30" s="360"/>
      <c r="BG30" s="360"/>
      <c r="BH30" s="360"/>
      <c r="BI30" s="360"/>
      <c r="BJ30" s="360"/>
      <c r="BK30" s="360"/>
      <c r="BL30" s="360"/>
      <c r="BM30" s="361"/>
      <c r="BN30" s="395">
        <v>279515</v>
      </c>
      <c r="BO30" s="396"/>
      <c r="BP30" s="396"/>
      <c r="BQ30" s="396"/>
      <c r="BR30" s="396"/>
      <c r="BS30" s="396"/>
      <c r="BT30" s="396"/>
      <c r="BU30" s="397"/>
      <c r="BV30" s="395">
        <v>207466</v>
      </c>
      <c r="BW30" s="396"/>
      <c r="BX30" s="396"/>
      <c r="BY30" s="396"/>
      <c r="BZ30" s="396"/>
      <c r="CA30" s="396"/>
      <c r="CB30" s="396"/>
      <c r="CC30" s="397"/>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x14ac:dyDescent="0.15">
      <c r="A34" s="138"/>
      <c r="B34" s="164"/>
      <c r="C34" s="343">
        <f>IF(E34="","",1)</f>
        <v>1</v>
      </c>
      <c r="D34" s="343"/>
      <c r="E34" s="344" t="str">
        <f>IF('各会計、関係団体の財政状況及び健全化判断比率'!B7="","",'各会計、関係団体の財政状況及び健全化判断比率'!B7)</f>
        <v>一般会計</v>
      </c>
      <c r="F34" s="344"/>
      <c r="G34" s="344"/>
      <c r="H34" s="344"/>
      <c r="I34" s="344"/>
      <c r="J34" s="344"/>
      <c r="K34" s="344"/>
      <c r="L34" s="344"/>
      <c r="M34" s="344"/>
      <c r="N34" s="344"/>
      <c r="O34" s="344"/>
      <c r="P34" s="344"/>
      <c r="Q34" s="344"/>
      <c r="R34" s="344"/>
      <c r="S34" s="344"/>
      <c r="T34" s="165"/>
      <c r="U34" s="343">
        <f>IF(W34="","",MAX(C34:D43)+1)</f>
        <v>2</v>
      </c>
      <c r="V34" s="343"/>
      <c r="W34" s="344" t="str">
        <f>IF('各会計、関係団体の財政状況及び健全化判断比率'!B28="","",'各会計、関係団体の財政状況及び健全化判断比率'!B28)</f>
        <v>余市町国民健康保険特別会計</v>
      </c>
      <c r="X34" s="344"/>
      <c r="Y34" s="344"/>
      <c r="Z34" s="344"/>
      <c r="AA34" s="344"/>
      <c r="AB34" s="344"/>
      <c r="AC34" s="344"/>
      <c r="AD34" s="344"/>
      <c r="AE34" s="344"/>
      <c r="AF34" s="344"/>
      <c r="AG34" s="344"/>
      <c r="AH34" s="344"/>
      <c r="AI34" s="344"/>
      <c r="AJ34" s="344"/>
      <c r="AK34" s="344"/>
      <c r="AL34" s="165"/>
      <c r="AM34" s="343">
        <f>IF(AO34="","",MAX(C34:D43,U34:V43)+1)</f>
        <v>5</v>
      </c>
      <c r="AN34" s="343"/>
      <c r="AO34" s="344" t="str">
        <f>IF('各会計、関係団体の財政状況及び健全化判断比率'!B31="","",'各会計、関係団体の財政状況及び健全化判断比率'!B31)</f>
        <v>余市町水道事業会計</v>
      </c>
      <c r="AP34" s="344"/>
      <c r="AQ34" s="344"/>
      <c r="AR34" s="344"/>
      <c r="AS34" s="344"/>
      <c r="AT34" s="344"/>
      <c r="AU34" s="344"/>
      <c r="AV34" s="344"/>
      <c r="AW34" s="344"/>
      <c r="AX34" s="344"/>
      <c r="AY34" s="344"/>
      <c r="AZ34" s="344"/>
      <c r="BA34" s="344"/>
      <c r="BB34" s="344"/>
      <c r="BC34" s="344"/>
      <c r="BD34" s="165"/>
      <c r="BE34" s="343">
        <f>IF(BG34="","",MAX(C34:D43,U34:V43,AM34:AN43)+1)</f>
        <v>6</v>
      </c>
      <c r="BF34" s="343"/>
      <c r="BG34" s="344" t="str">
        <f>IF('各会計、関係団体の財政状況及び健全化判断比率'!B32="","",'各会計、関係団体の財政状況及び健全化判断比率'!B32)</f>
        <v>余市町公共下水道特別会計</v>
      </c>
      <c r="BH34" s="344"/>
      <c r="BI34" s="344"/>
      <c r="BJ34" s="344"/>
      <c r="BK34" s="344"/>
      <c r="BL34" s="344"/>
      <c r="BM34" s="344"/>
      <c r="BN34" s="344"/>
      <c r="BO34" s="344"/>
      <c r="BP34" s="344"/>
      <c r="BQ34" s="344"/>
      <c r="BR34" s="344"/>
      <c r="BS34" s="344"/>
      <c r="BT34" s="344"/>
      <c r="BU34" s="344"/>
      <c r="BV34" s="165"/>
      <c r="BW34" s="343">
        <f>IF(BY34="","",MAX(C34:D43,U34:V43,AM34:AN43,BE34:BF43)+1)</f>
        <v>7</v>
      </c>
      <c r="BX34" s="343"/>
      <c r="BY34" s="344" t="str">
        <f>IF('各会計、関係団体の財政状況及び健全化判断比率'!B68="","",'各会計、関係団体の財政状況及び健全化判断比率'!B68)</f>
        <v>北後志衛生施設組合</v>
      </c>
      <c r="BZ34" s="344"/>
      <c r="CA34" s="344"/>
      <c r="CB34" s="344"/>
      <c r="CC34" s="344"/>
      <c r="CD34" s="344"/>
      <c r="CE34" s="344"/>
      <c r="CF34" s="344"/>
      <c r="CG34" s="344"/>
      <c r="CH34" s="344"/>
      <c r="CI34" s="344"/>
      <c r="CJ34" s="344"/>
      <c r="CK34" s="344"/>
      <c r="CL34" s="344"/>
      <c r="CM34" s="344"/>
      <c r="CN34" s="165"/>
      <c r="CO34" s="343">
        <f>IF(CQ34="","",MAX(C34:D43,U34:V43,AM34:AN43,BE34:BF43,BW34:BX43)+1)</f>
        <v>11</v>
      </c>
      <c r="CP34" s="343"/>
      <c r="CQ34" s="344" t="str">
        <f>IF('各会計、関係団体の財政状況及び健全化判断比率'!BS7="","",'各会計、関係団体の財政状況及び健全化判断比率'!BS7)</f>
        <v>余市振興公社</v>
      </c>
      <c r="CR34" s="344"/>
      <c r="CS34" s="344"/>
      <c r="CT34" s="344"/>
      <c r="CU34" s="344"/>
      <c r="CV34" s="344"/>
      <c r="CW34" s="344"/>
      <c r="CX34" s="344"/>
      <c r="CY34" s="344"/>
      <c r="CZ34" s="344"/>
      <c r="DA34" s="344"/>
      <c r="DB34" s="344"/>
      <c r="DC34" s="344"/>
      <c r="DD34" s="344"/>
      <c r="DE34" s="344"/>
      <c r="DF34" s="162"/>
      <c r="DG34" s="342" t="str">
        <f>IF('各会計、関係団体の財政状況及び健全化判断比率'!BR7="","",'各会計、関係団体の財政状況及び健全化判断比率'!BR7)</f>
        <v/>
      </c>
      <c r="DH34" s="342"/>
      <c r="DI34" s="169"/>
      <c r="DJ34" s="137"/>
      <c r="DK34" s="137"/>
      <c r="DL34" s="137"/>
      <c r="DM34" s="137"/>
      <c r="DN34" s="137"/>
      <c r="DO34" s="137"/>
    </row>
    <row r="35" spans="1:119" ht="32.25" customHeight="1" x14ac:dyDescent="0.15">
      <c r="A35" s="138"/>
      <c r="B35" s="164"/>
      <c r="C35" s="343" t="str">
        <f>IF(E35="","",C34+1)</f>
        <v/>
      </c>
      <c r="D35" s="343"/>
      <c r="E35" s="344" t="str">
        <f>IF('各会計、関係団体の財政状況及び健全化判断比率'!B8="","",'各会計、関係団体の財政状況及び健全化判断比率'!B8)</f>
        <v/>
      </c>
      <c r="F35" s="344"/>
      <c r="G35" s="344"/>
      <c r="H35" s="344"/>
      <c r="I35" s="344"/>
      <c r="J35" s="344"/>
      <c r="K35" s="344"/>
      <c r="L35" s="344"/>
      <c r="M35" s="344"/>
      <c r="N35" s="344"/>
      <c r="O35" s="344"/>
      <c r="P35" s="344"/>
      <c r="Q35" s="344"/>
      <c r="R35" s="344"/>
      <c r="S35" s="344"/>
      <c r="T35" s="165"/>
      <c r="U35" s="343">
        <f>IF(W35="","",U34+1)</f>
        <v>3</v>
      </c>
      <c r="V35" s="343"/>
      <c r="W35" s="344" t="str">
        <f>IF('各会計、関係団体の財政状況及び健全化判断比率'!B29="","",'各会計、関係団体の財政状況及び健全化判断比率'!B29)</f>
        <v>余市町介護保険特別会計</v>
      </c>
      <c r="X35" s="344"/>
      <c r="Y35" s="344"/>
      <c r="Z35" s="344"/>
      <c r="AA35" s="344"/>
      <c r="AB35" s="344"/>
      <c r="AC35" s="344"/>
      <c r="AD35" s="344"/>
      <c r="AE35" s="344"/>
      <c r="AF35" s="344"/>
      <c r="AG35" s="344"/>
      <c r="AH35" s="344"/>
      <c r="AI35" s="344"/>
      <c r="AJ35" s="344"/>
      <c r="AK35" s="344"/>
      <c r="AL35" s="165"/>
      <c r="AM35" s="343" t="str">
        <f t="shared" ref="AM35:AM43" si="0">IF(AO35="","",AM34+1)</f>
        <v/>
      </c>
      <c r="AN35" s="343"/>
      <c r="AO35" s="344"/>
      <c r="AP35" s="344"/>
      <c r="AQ35" s="344"/>
      <c r="AR35" s="344"/>
      <c r="AS35" s="344"/>
      <c r="AT35" s="344"/>
      <c r="AU35" s="344"/>
      <c r="AV35" s="344"/>
      <c r="AW35" s="344"/>
      <c r="AX35" s="344"/>
      <c r="AY35" s="344"/>
      <c r="AZ35" s="344"/>
      <c r="BA35" s="344"/>
      <c r="BB35" s="344"/>
      <c r="BC35" s="344"/>
      <c r="BD35" s="165"/>
      <c r="BE35" s="343" t="str">
        <f t="shared" ref="BE35:BE43" si="1">IF(BG35="","",BE34+1)</f>
        <v/>
      </c>
      <c r="BF35" s="343"/>
      <c r="BG35" s="344"/>
      <c r="BH35" s="344"/>
      <c r="BI35" s="344"/>
      <c r="BJ35" s="344"/>
      <c r="BK35" s="344"/>
      <c r="BL35" s="344"/>
      <c r="BM35" s="344"/>
      <c r="BN35" s="344"/>
      <c r="BO35" s="344"/>
      <c r="BP35" s="344"/>
      <c r="BQ35" s="344"/>
      <c r="BR35" s="344"/>
      <c r="BS35" s="344"/>
      <c r="BT35" s="344"/>
      <c r="BU35" s="344"/>
      <c r="BV35" s="165"/>
      <c r="BW35" s="343">
        <f t="shared" ref="BW35:BW43" si="2">IF(BY35="","",BW34+1)</f>
        <v>8</v>
      </c>
      <c r="BX35" s="343"/>
      <c r="BY35" s="344" t="str">
        <f>IF('各会計、関係団体の財政状況及び健全化判断比率'!B69="","",'各会計、関係団体の財政状況及び健全化判断比率'!B69)</f>
        <v>北しりべし廃棄物処理広域連合</v>
      </c>
      <c r="BZ35" s="344"/>
      <c r="CA35" s="344"/>
      <c r="CB35" s="344"/>
      <c r="CC35" s="344"/>
      <c r="CD35" s="344"/>
      <c r="CE35" s="344"/>
      <c r="CF35" s="344"/>
      <c r="CG35" s="344"/>
      <c r="CH35" s="344"/>
      <c r="CI35" s="344"/>
      <c r="CJ35" s="344"/>
      <c r="CK35" s="344"/>
      <c r="CL35" s="344"/>
      <c r="CM35" s="344"/>
      <c r="CN35" s="165"/>
      <c r="CO35" s="343">
        <f t="shared" ref="CO35:CO43" si="3">IF(CQ35="","",CO34+1)</f>
        <v>12</v>
      </c>
      <c r="CP35" s="343"/>
      <c r="CQ35" s="344" t="str">
        <f>IF('各会計、関係団体の財政状況及び健全化判断比率'!BS8="","",'各会計、関係団体の財政状況及び健全化判断比率'!BS8)</f>
        <v>北後志第一清掃公社</v>
      </c>
      <c r="CR35" s="344"/>
      <c r="CS35" s="344"/>
      <c r="CT35" s="344"/>
      <c r="CU35" s="344"/>
      <c r="CV35" s="344"/>
      <c r="CW35" s="344"/>
      <c r="CX35" s="344"/>
      <c r="CY35" s="344"/>
      <c r="CZ35" s="344"/>
      <c r="DA35" s="344"/>
      <c r="DB35" s="344"/>
      <c r="DC35" s="344"/>
      <c r="DD35" s="344"/>
      <c r="DE35" s="344"/>
      <c r="DF35" s="162"/>
      <c r="DG35" s="342" t="str">
        <f>IF('各会計、関係団体の財政状況及び健全化判断比率'!BR8="","",'各会計、関係団体の財政状況及び健全化判断比率'!BR8)</f>
        <v/>
      </c>
      <c r="DH35" s="342"/>
      <c r="DI35" s="169"/>
      <c r="DJ35" s="137"/>
      <c r="DK35" s="137"/>
      <c r="DL35" s="137"/>
      <c r="DM35" s="137"/>
      <c r="DN35" s="137"/>
      <c r="DO35" s="137"/>
    </row>
    <row r="36" spans="1:119" ht="32.25" customHeight="1" x14ac:dyDescent="0.15">
      <c r="A36" s="138"/>
      <c r="B36" s="164"/>
      <c r="C36" s="343" t="str">
        <f>IF(E36="","",C35+1)</f>
        <v/>
      </c>
      <c r="D36" s="343"/>
      <c r="E36" s="344" t="str">
        <f>IF('各会計、関係団体の財政状況及び健全化判断比率'!B9="","",'各会計、関係団体の財政状況及び健全化判断比率'!B9)</f>
        <v/>
      </c>
      <c r="F36" s="344"/>
      <c r="G36" s="344"/>
      <c r="H36" s="344"/>
      <c r="I36" s="344"/>
      <c r="J36" s="344"/>
      <c r="K36" s="344"/>
      <c r="L36" s="344"/>
      <c r="M36" s="344"/>
      <c r="N36" s="344"/>
      <c r="O36" s="344"/>
      <c r="P36" s="344"/>
      <c r="Q36" s="344"/>
      <c r="R36" s="344"/>
      <c r="S36" s="344"/>
      <c r="T36" s="165"/>
      <c r="U36" s="343">
        <f t="shared" ref="U36:U43" si="4">IF(W36="","",U35+1)</f>
        <v>4</v>
      </c>
      <c r="V36" s="343"/>
      <c r="W36" s="344" t="str">
        <f>IF('各会計、関係団体の財政状況及び健全化判断比率'!B30="","",'各会計、関係団体の財政状況及び健全化判断比率'!B30)</f>
        <v>余市町後期高齢者医療特別会計</v>
      </c>
      <c r="X36" s="344"/>
      <c r="Y36" s="344"/>
      <c r="Z36" s="344"/>
      <c r="AA36" s="344"/>
      <c r="AB36" s="344"/>
      <c r="AC36" s="344"/>
      <c r="AD36" s="344"/>
      <c r="AE36" s="344"/>
      <c r="AF36" s="344"/>
      <c r="AG36" s="344"/>
      <c r="AH36" s="344"/>
      <c r="AI36" s="344"/>
      <c r="AJ36" s="344"/>
      <c r="AK36" s="344"/>
      <c r="AL36" s="165"/>
      <c r="AM36" s="343" t="str">
        <f t="shared" si="0"/>
        <v/>
      </c>
      <c r="AN36" s="343"/>
      <c r="AO36" s="344"/>
      <c r="AP36" s="344"/>
      <c r="AQ36" s="344"/>
      <c r="AR36" s="344"/>
      <c r="AS36" s="344"/>
      <c r="AT36" s="344"/>
      <c r="AU36" s="344"/>
      <c r="AV36" s="344"/>
      <c r="AW36" s="344"/>
      <c r="AX36" s="344"/>
      <c r="AY36" s="344"/>
      <c r="AZ36" s="344"/>
      <c r="BA36" s="344"/>
      <c r="BB36" s="344"/>
      <c r="BC36" s="344"/>
      <c r="BD36" s="165"/>
      <c r="BE36" s="343" t="str">
        <f t="shared" si="1"/>
        <v/>
      </c>
      <c r="BF36" s="343"/>
      <c r="BG36" s="344"/>
      <c r="BH36" s="344"/>
      <c r="BI36" s="344"/>
      <c r="BJ36" s="344"/>
      <c r="BK36" s="344"/>
      <c r="BL36" s="344"/>
      <c r="BM36" s="344"/>
      <c r="BN36" s="344"/>
      <c r="BO36" s="344"/>
      <c r="BP36" s="344"/>
      <c r="BQ36" s="344"/>
      <c r="BR36" s="344"/>
      <c r="BS36" s="344"/>
      <c r="BT36" s="344"/>
      <c r="BU36" s="344"/>
      <c r="BV36" s="165"/>
      <c r="BW36" s="343">
        <f t="shared" si="2"/>
        <v>9</v>
      </c>
      <c r="BX36" s="343"/>
      <c r="BY36" s="344" t="str">
        <f>IF('各会計、関係団体の財政状況及び健全化判断比率'!B70="","",'各会計、関係団体の財政状況及び健全化判断比率'!B70)</f>
        <v>北後志消防組合</v>
      </c>
      <c r="BZ36" s="344"/>
      <c r="CA36" s="344"/>
      <c r="CB36" s="344"/>
      <c r="CC36" s="344"/>
      <c r="CD36" s="344"/>
      <c r="CE36" s="344"/>
      <c r="CF36" s="344"/>
      <c r="CG36" s="344"/>
      <c r="CH36" s="344"/>
      <c r="CI36" s="344"/>
      <c r="CJ36" s="344"/>
      <c r="CK36" s="344"/>
      <c r="CL36" s="344"/>
      <c r="CM36" s="344"/>
      <c r="CN36" s="165"/>
      <c r="CO36" s="343">
        <f t="shared" si="3"/>
        <v>13</v>
      </c>
      <c r="CP36" s="343"/>
      <c r="CQ36" s="344" t="str">
        <f>IF('各会計、関係団体の財政状況及び健全化判断比率'!BS9="","",'各会計、関係団体の財政状況及び健全化判断比率'!BS9)</f>
        <v>まほろば宅地管理公社</v>
      </c>
      <c r="CR36" s="344"/>
      <c r="CS36" s="344"/>
      <c r="CT36" s="344"/>
      <c r="CU36" s="344"/>
      <c r="CV36" s="344"/>
      <c r="CW36" s="344"/>
      <c r="CX36" s="344"/>
      <c r="CY36" s="344"/>
      <c r="CZ36" s="344"/>
      <c r="DA36" s="344"/>
      <c r="DB36" s="344"/>
      <c r="DC36" s="344"/>
      <c r="DD36" s="344"/>
      <c r="DE36" s="344"/>
      <c r="DF36" s="162"/>
      <c r="DG36" s="342" t="str">
        <f>IF('各会計、関係団体の財政状況及び健全化判断比率'!BR9="","",'各会計、関係団体の財政状況及び健全化判断比率'!BR9)</f>
        <v/>
      </c>
      <c r="DH36" s="342"/>
      <c r="DI36" s="169"/>
      <c r="DJ36" s="137"/>
      <c r="DK36" s="137"/>
      <c r="DL36" s="137"/>
      <c r="DM36" s="137"/>
      <c r="DN36" s="137"/>
      <c r="DO36" s="137"/>
    </row>
    <row r="37" spans="1:119" ht="32.25" customHeight="1" x14ac:dyDescent="0.15">
      <c r="A37" s="138"/>
      <c r="B37" s="164"/>
      <c r="C37" s="343" t="str">
        <f>IF(E37="","",C36+1)</f>
        <v/>
      </c>
      <c r="D37" s="343"/>
      <c r="E37" s="344" t="str">
        <f>IF('各会計、関係団体の財政状況及び健全化判断比率'!B10="","",'各会計、関係団体の財政状況及び健全化判断比率'!B10)</f>
        <v/>
      </c>
      <c r="F37" s="344"/>
      <c r="G37" s="344"/>
      <c r="H37" s="344"/>
      <c r="I37" s="344"/>
      <c r="J37" s="344"/>
      <c r="K37" s="344"/>
      <c r="L37" s="344"/>
      <c r="M37" s="344"/>
      <c r="N37" s="344"/>
      <c r="O37" s="344"/>
      <c r="P37" s="344"/>
      <c r="Q37" s="344"/>
      <c r="R37" s="344"/>
      <c r="S37" s="344"/>
      <c r="T37" s="165"/>
      <c r="U37" s="343" t="str">
        <f t="shared" si="4"/>
        <v/>
      </c>
      <c r="V37" s="343"/>
      <c r="W37" s="344"/>
      <c r="X37" s="344"/>
      <c r="Y37" s="344"/>
      <c r="Z37" s="344"/>
      <c r="AA37" s="344"/>
      <c r="AB37" s="344"/>
      <c r="AC37" s="344"/>
      <c r="AD37" s="344"/>
      <c r="AE37" s="344"/>
      <c r="AF37" s="344"/>
      <c r="AG37" s="344"/>
      <c r="AH37" s="344"/>
      <c r="AI37" s="344"/>
      <c r="AJ37" s="344"/>
      <c r="AK37" s="344"/>
      <c r="AL37" s="165"/>
      <c r="AM37" s="343" t="str">
        <f t="shared" si="0"/>
        <v/>
      </c>
      <c r="AN37" s="343"/>
      <c r="AO37" s="344"/>
      <c r="AP37" s="344"/>
      <c r="AQ37" s="344"/>
      <c r="AR37" s="344"/>
      <c r="AS37" s="344"/>
      <c r="AT37" s="344"/>
      <c r="AU37" s="344"/>
      <c r="AV37" s="344"/>
      <c r="AW37" s="344"/>
      <c r="AX37" s="344"/>
      <c r="AY37" s="344"/>
      <c r="AZ37" s="344"/>
      <c r="BA37" s="344"/>
      <c r="BB37" s="344"/>
      <c r="BC37" s="344"/>
      <c r="BD37" s="165"/>
      <c r="BE37" s="343" t="str">
        <f t="shared" si="1"/>
        <v/>
      </c>
      <c r="BF37" s="343"/>
      <c r="BG37" s="344"/>
      <c r="BH37" s="344"/>
      <c r="BI37" s="344"/>
      <c r="BJ37" s="344"/>
      <c r="BK37" s="344"/>
      <c r="BL37" s="344"/>
      <c r="BM37" s="344"/>
      <c r="BN37" s="344"/>
      <c r="BO37" s="344"/>
      <c r="BP37" s="344"/>
      <c r="BQ37" s="344"/>
      <c r="BR37" s="344"/>
      <c r="BS37" s="344"/>
      <c r="BT37" s="344"/>
      <c r="BU37" s="344"/>
      <c r="BV37" s="165"/>
      <c r="BW37" s="343">
        <f t="shared" si="2"/>
        <v>10</v>
      </c>
      <c r="BX37" s="343"/>
      <c r="BY37" s="344" t="str">
        <f>IF('各会計、関係団体の財政状況及び健全化判断比率'!B71="","",'各会計、関係団体の財政状況及び健全化判断比率'!B71)</f>
        <v>後志教育研修センター</v>
      </c>
      <c r="BZ37" s="344"/>
      <c r="CA37" s="344"/>
      <c r="CB37" s="344"/>
      <c r="CC37" s="344"/>
      <c r="CD37" s="344"/>
      <c r="CE37" s="344"/>
      <c r="CF37" s="344"/>
      <c r="CG37" s="344"/>
      <c r="CH37" s="344"/>
      <c r="CI37" s="344"/>
      <c r="CJ37" s="344"/>
      <c r="CK37" s="344"/>
      <c r="CL37" s="344"/>
      <c r="CM37" s="344"/>
      <c r="CN37" s="165"/>
      <c r="CO37" s="343" t="str">
        <f t="shared" si="3"/>
        <v/>
      </c>
      <c r="CP37" s="343"/>
      <c r="CQ37" s="344" t="str">
        <f>IF('各会計、関係団体の財政状況及び健全化判断比率'!BS10="","",'各会計、関係団体の財政状況及び健全化判断比率'!BS10)</f>
        <v/>
      </c>
      <c r="CR37" s="344"/>
      <c r="CS37" s="344"/>
      <c r="CT37" s="344"/>
      <c r="CU37" s="344"/>
      <c r="CV37" s="344"/>
      <c r="CW37" s="344"/>
      <c r="CX37" s="344"/>
      <c r="CY37" s="344"/>
      <c r="CZ37" s="344"/>
      <c r="DA37" s="344"/>
      <c r="DB37" s="344"/>
      <c r="DC37" s="344"/>
      <c r="DD37" s="344"/>
      <c r="DE37" s="344"/>
      <c r="DF37" s="162"/>
      <c r="DG37" s="342" t="str">
        <f>IF('各会計、関係団体の財政状況及び健全化判断比率'!BR10="","",'各会計、関係団体の財政状況及び健全化判断比率'!BR10)</f>
        <v/>
      </c>
      <c r="DH37" s="342"/>
      <c r="DI37" s="169"/>
      <c r="DJ37" s="137"/>
      <c r="DK37" s="137"/>
      <c r="DL37" s="137"/>
      <c r="DM37" s="137"/>
      <c r="DN37" s="137"/>
      <c r="DO37" s="137"/>
    </row>
    <row r="38" spans="1:119" ht="32.25" customHeight="1" x14ac:dyDescent="0.15">
      <c r="A38" s="138"/>
      <c r="B38" s="164"/>
      <c r="C38" s="343" t="str">
        <f t="shared" ref="C38:C43" si="5">IF(E38="","",C37+1)</f>
        <v/>
      </c>
      <c r="D38" s="343"/>
      <c r="E38" s="344" t="str">
        <f>IF('各会計、関係団体の財政状況及び健全化判断比率'!B11="","",'各会計、関係団体の財政状況及び健全化判断比率'!B11)</f>
        <v/>
      </c>
      <c r="F38" s="344"/>
      <c r="G38" s="344"/>
      <c r="H38" s="344"/>
      <c r="I38" s="344"/>
      <c r="J38" s="344"/>
      <c r="K38" s="344"/>
      <c r="L38" s="344"/>
      <c r="M38" s="344"/>
      <c r="N38" s="344"/>
      <c r="O38" s="344"/>
      <c r="P38" s="344"/>
      <c r="Q38" s="344"/>
      <c r="R38" s="344"/>
      <c r="S38" s="344"/>
      <c r="T38" s="165"/>
      <c r="U38" s="343" t="str">
        <f t="shared" si="4"/>
        <v/>
      </c>
      <c r="V38" s="343"/>
      <c r="W38" s="344"/>
      <c r="X38" s="344"/>
      <c r="Y38" s="344"/>
      <c r="Z38" s="344"/>
      <c r="AA38" s="344"/>
      <c r="AB38" s="344"/>
      <c r="AC38" s="344"/>
      <c r="AD38" s="344"/>
      <c r="AE38" s="344"/>
      <c r="AF38" s="344"/>
      <c r="AG38" s="344"/>
      <c r="AH38" s="344"/>
      <c r="AI38" s="344"/>
      <c r="AJ38" s="344"/>
      <c r="AK38" s="344"/>
      <c r="AL38" s="165"/>
      <c r="AM38" s="343" t="str">
        <f t="shared" si="0"/>
        <v/>
      </c>
      <c r="AN38" s="343"/>
      <c r="AO38" s="344"/>
      <c r="AP38" s="344"/>
      <c r="AQ38" s="344"/>
      <c r="AR38" s="344"/>
      <c r="AS38" s="344"/>
      <c r="AT38" s="344"/>
      <c r="AU38" s="344"/>
      <c r="AV38" s="344"/>
      <c r="AW38" s="344"/>
      <c r="AX38" s="344"/>
      <c r="AY38" s="344"/>
      <c r="AZ38" s="344"/>
      <c r="BA38" s="344"/>
      <c r="BB38" s="344"/>
      <c r="BC38" s="344"/>
      <c r="BD38" s="165"/>
      <c r="BE38" s="343" t="str">
        <f t="shared" si="1"/>
        <v/>
      </c>
      <c r="BF38" s="343"/>
      <c r="BG38" s="344"/>
      <c r="BH38" s="344"/>
      <c r="BI38" s="344"/>
      <c r="BJ38" s="344"/>
      <c r="BK38" s="344"/>
      <c r="BL38" s="344"/>
      <c r="BM38" s="344"/>
      <c r="BN38" s="344"/>
      <c r="BO38" s="344"/>
      <c r="BP38" s="344"/>
      <c r="BQ38" s="344"/>
      <c r="BR38" s="344"/>
      <c r="BS38" s="344"/>
      <c r="BT38" s="344"/>
      <c r="BU38" s="344"/>
      <c r="BV38" s="165"/>
      <c r="BW38" s="343" t="str">
        <f t="shared" si="2"/>
        <v/>
      </c>
      <c r="BX38" s="343"/>
      <c r="BY38" s="344" t="str">
        <f>IF('各会計、関係団体の財政状況及び健全化判断比率'!B72="","",'各会計、関係団体の財政状況及び健全化判断比率'!B72)</f>
        <v/>
      </c>
      <c r="BZ38" s="344"/>
      <c r="CA38" s="344"/>
      <c r="CB38" s="344"/>
      <c r="CC38" s="344"/>
      <c r="CD38" s="344"/>
      <c r="CE38" s="344"/>
      <c r="CF38" s="344"/>
      <c r="CG38" s="344"/>
      <c r="CH38" s="344"/>
      <c r="CI38" s="344"/>
      <c r="CJ38" s="344"/>
      <c r="CK38" s="344"/>
      <c r="CL38" s="344"/>
      <c r="CM38" s="344"/>
      <c r="CN38" s="165"/>
      <c r="CO38" s="343" t="str">
        <f t="shared" si="3"/>
        <v/>
      </c>
      <c r="CP38" s="343"/>
      <c r="CQ38" s="344" t="str">
        <f>IF('各会計、関係団体の財政状況及び健全化判断比率'!BS11="","",'各会計、関係団体の財政状況及び健全化判断比率'!BS11)</f>
        <v/>
      </c>
      <c r="CR38" s="344"/>
      <c r="CS38" s="344"/>
      <c r="CT38" s="344"/>
      <c r="CU38" s="344"/>
      <c r="CV38" s="344"/>
      <c r="CW38" s="344"/>
      <c r="CX38" s="344"/>
      <c r="CY38" s="344"/>
      <c r="CZ38" s="344"/>
      <c r="DA38" s="344"/>
      <c r="DB38" s="344"/>
      <c r="DC38" s="344"/>
      <c r="DD38" s="344"/>
      <c r="DE38" s="344"/>
      <c r="DF38" s="162"/>
      <c r="DG38" s="342" t="str">
        <f>IF('各会計、関係団体の財政状況及び健全化判断比率'!BR11="","",'各会計、関係団体の財政状況及び健全化判断比率'!BR11)</f>
        <v/>
      </c>
      <c r="DH38" s="342"/>
      <c r="DI38" s="169"/>
      <c r="DJ38" s="137"/>
      <c r="DK38" s="137"/>
      <c r="DL38" s="137"/>
      <c r="DM38" s="137"/>
      <c r="DN38" s="137"/>
      <c r="DO38" s="137"/>
    </row>
    <row r="39" spans="1:119" ht="32.25" customHeight="1" x14ac:dyDescent="0.15">
      <c r="A39" s="138"/>
      <c r="B39" s="164"/>
      <c r="C39" s="343" t="str">
        <f t="shared" si="5"/>
        <v/>
      </c>
      <c r="D39" s="343"/>
      <c r="E39" s="344" t="str">
        <f>IF('各会計、関係団体の財政状況及び健全化判断比率'!B12="","",'各会計、関係団体の財政状況及び健全化判断比率'!B12)</f>
        <v/>
      </c>
      <c r="F39" s="344"/>
      <c r="G39" s="344"/>
      <c r="H39" s="344"/>
      <c r="I39" s="344"/>
      <c r="J39" s="344"/>
      <c r="K39" s="344"/>
      <c r="L39" s="344"/>
      <c r="M39" s="344"/>
      <c r="N39" s="344"/>
      <c r="O39" s="344"/>
      <c r="P39" s="344"/>
      <c r="Q39" s="344"/>
      <c r="R39" s="344"/>
      <c r="S39" s="344"/>
      <c r="T39" s="165"/>
      <c r="U39" s="343" t="str">
        <f t="shared" si="4"/>
        <v/>
      </c>
      <c r="V39" s="343"/>
      <c r="W39" s="344"/>
      <c r="X39" s="344"/>
      <c r="Y39" s="344"/>
      <c r="Z39" s="344"/>
      <c r="AA39" s="344"/>
      <c r="AB39" s="344"/>
      <c r="AC39" s="344"/>
      <c r="AD39" s="344"/>
      <c r="AE39" s="344"/>
      <c r="AF39" s="344"/>
      <c r="AG39" s="344"/>
      <c r="AH39" s="344"/>
      <c r="AI39" s="344"/>
      <c r="AJ39" s="344"/>
      <c r="AK39" s="344"/>
      <c r="AL39" s="165"/>
      <c r="AM39" s="343" t="str">
        <f t="shared" si="0"/>
        <v/>
      </c>
      <c r="AN39" s="343"/>
      <c r="AO39" s="344"/>
      <c r="AP39" s="344"/>
      <c r="AQ39" s="344"/>
      <c r="AR39" s="344"/>
      <c r="AS39" s="344"/>
      <c r="AT39" s="344"/>
      <c r="AU39" s="344"/>
      <c r="AV39" s="344"/>
      <c r="AW39" s="344"/>
      <c r="AX39" s="344"/>
      <c r="AY39" s="344"/>
      <c r="AZ39" s="344"/>
      <c r="BA39" s="344"/>
      <c r="BB39" s="344"/>
      <c r="BC39" s="344"/>
      <c r="BD39" s="165"/>
      <c r="BE39" s="343" t="str">
        <f t="shared" si="1"/>
        <v/>
      </c>
      <c r="BF39" s="343"/>
      <c r="BG39" s="344"/>
      <c r="BH39" s="344"/>
      <c r="BI39" s="344"/>
      <c r="BJ39" s="344"/>
      <c r="BK39" s="344"/>
      <c r="BL39" s="344"/>
      <c r="BM39" s="344"/>
      <c r="BN39" s="344"/>
      <c r="BO39" s="344"/>
      <c r="BP39" s="344"/>
      <c r="BQ39" s="344"/>
      <c r="BR39" s="344"/>
      <c r="BS39" s="344"/>
      <c r="BT39" s="344"/>
      <c r="BU39" s="344"/>
      <c r="BV39" s="165"/>
      <c r="BW39" s="343" t="str">
        <f t="shared" si="2"/>
        <v/>
      </c>
      <c r="BX39" s="343"/>
      <c r="BY39" s="344" t="str">
        <f>IF('各会計、関係団体の財政状況及び健全化判断比率'!B73="","",'各会計、関係団体の財政状況及び健全化判断比率'!B73)</f>
        <v/>
      </c>
      <c r="BZ39" s="344"/>
      <c r="CA39" s="344"/>
      <c r="CB39" s="344"/>
      <c r="CC39" s="344"/>
      <c r="CD39" s="344"/>
      <c r="CE39" s="344"/>
      <c r="CF39" s="344"/>
      <c r="CG39" s="344"/>
      <c r="CH39" s="344"/>
      <c r="CI39" s="344"/>
      <c r="CJ39" s="344"/>
      <c r="CK39" s="344"/>
      <c r="CL39" s="344"/>
      <c r="CM39" s="344"/>
      <c r="CN39" s="165"/>
      <c r="CO39" s="343" t="str">
        <f t="shared" si="3"/>
        <v/>
      </c>
      <c r="CP39" s="343"/>
      <c r="CQ39" s="344" t="str">
        <f>IF('各会計、関係団体の財政状況及び健全化判断比率'!BS12="","",'各会計、関係団体の財政状況及び健全化判断比率'!BS12)</f>
        <v/>
      </c>
      <c r="CR39" s="344"/>
      <c r="CS39" s="344"/>
      <c r="CT39" s="344"/>
      <c r="CU39" s="344"/>
      <c r="CV39" s="344"/>
      <c r="CW39" s="344"/>
      <c r="CX39" s="344"/>
      <c r="CY39" s="344"/>
      <c r="CZ39" s="344"/>
      <c r="DA39" s="344"/>
      <c r="DB39" s="344"/>
      <c r="DC39" s="344"/>
      <c r="DD39" s="344"/>
      <c r="DE39" s="344"/>
      <c r="DF39" s="162"/>
      <c r="DG39" s="342" t="str">
        <f>IF('各会計、関係団体の財政状況及び健全化判断比率'!BR12="","",'各会計、関係団体の財政状況及び健全化判断比率'!BR12)</f>
        <v/>
      </c>
      <c r="DH39" s="342"/>
      <c r="DI39" s="169"/>
      <c r="DJ39" s="137"/>
      <c r="DK39" s="137"/>
      <c r="DL39" s="137"/>
      <c r="DM39" s="137"/>
      <c r="DN39" s="137"/>
      <c r="DO39" s="137"/>
    </row>
    <row r="40" spans="1:119" ht="32.25" customHeight="1" x14ac:dyDescent="0.15">
      <c r="A40" s="138"/>
      <c r="B40" s="164"/>
      <c r="C40" s="343" t="str">
        <f t="shared" si="5"/>
        <v/>
      </c>
      <c r="D40" s="343"/>
      <c r="E40" s="344" t="str">
        <f>IF('各会計、関係団体の財政状況及び健全化判断比率'!B13="","",'各会計、関係団体の財政状況及び健全化判断比率'!B13)</f>
        <v/>
      </c>
      <c r="F40" s="344"/>
      <c r="G40" s="344"/>
      <c r="H40" s="344"/>
      <c r="I40" s="344"/>
      <c r="J40" s="344"/>
      <c r="K40" s="344"/>
      <c r="L40" s="344"/>
      <c r="M40" s="344"/>
      <c r="N40" s="344"/>
      <c r="O40" s="344"/>
      <c r="P40" s="344"/>
      <c r="Q40" s="344"/>
      <c r="R40" s="344"/>
      <c r="S40" s="344"/>
      <c r="T40" s="165"/>
      <c r="U40" s="343" t="str">
        <f t="shared" si="4"/>
        <v/>
      </c>
      <c r="V40" s="343"/>
      <c r="W40" s="344"/>
      <c r="X40" s="344"/>
      <c r="Y40" s="344"/>
      <c r="Z40" s="344"/>
      <c r="AA40" s="344"/>
      <c r="AB40" s="344"/>
      <c r="AC40" s="344"/>
      <c r="AD40" s="344"/>
      <c r="AE40" s="344"/>
      <c r="AF40" s="344"/>
      <c r="AG40" s="344"/>
      <c r="AH40" s="344"/>
      <c r="AI40" s="344"/>
      <c r="AJ40" s="344"/>
      <c r="AK40" s="344"/>
      <c r="AL40" s="165"/>
      <c r="AM40" s="343" t="str">
        <f t="shared" si="0"/>
        <v/>
      </c>
      <c r="AN40" s="343"/>
      <c r="AO40" s="344"/>
      <c r="AP40" s="344"/>
      <c r="AQ40" s="344"/>
      <c r="AR40" s="344"/>
      <c r="AS40" s="344"/>
      <c r="AT40" s="344"/>
      <c r="AU40" s="344"/>
      <c r="AV40" s="344"/>
      <c r="AW40" s="344"/>
      <c r="AX40" s="344"/>
      <c r="AY40" s="344"/>
      <c r="AZ40" s="344"/>
      <c r="BA40" s="344"/>
      <c r="BB40" s="344"/>
      <c r="BC40" s="344"/>
      <c r="BD40" s="165"/>
      <c r="BE40" s="343" t="str">
        <f t="shared" si="1"/>
        <v/>
      </c>
      <c r="BF40" s="343"/>
      <c r="BG40" s="344"/>
      <c r="BH40" s="344"/>
      <c r="BI40" s="344"/>
      <c r="BJ40" s="344"/>
      <c r="BK40" s="344"/>
      <c r="BL40" s="344"/>
      <c r="BM40" s="344"/>
      <c r="BN40" s="344"/>
      <c r="BO40" s="344"/>
      <c r="BP40" s="344"/>
      <c r="BQ40" s="344"/>
      <c r="BR40" s="344"/>
      <c r="BS40" s="344"/>
      <c r="BT40" s="344"/>
      <c r="BU40" s="344"/>
      <c r="BV40" s="165"/>
      <c r="BW40" s="343" t="str">
        <f t="shared" si="2"/>
        <v/>
      </c>
      <c r="BX40" s="343"/>
      <c r="BY40" s="344" t="str">
        <f>IF('各会計、関係団体の財政状況及び健全化判断比率'!B74="","",'各会計、関係団体の財政状況及び健全化判断比率'!B74)</f>
        <v/>
      </c>
      <c r="BZ40" s="344"/>
      <c r="CA40" s="344"/>
      <c r="CB40" s="344"/>
      <c r="CC40" s="344"/>
      <c r="CD40" s="344"/>
      <c r="CE40" s="344"/>
      <c r="CF40" s="344"/>
      <c r="CG40" s="344"/>
      <c r="CH40" s="344"/>
      <c r="CI40" s="344"/>
      <c r="CJ40" s="344"/>
      <c r="CK40" s="344"/>
      <c r="CL40" s="344"/>
      <c r="CM40" s="344"/>
      <c r="CN40" s="165"/>
      <c r="CO40" s="343" t="str">
        <f t="shared" si="3"/>
        <v/>
      </c>
      <c r="CP40" s="343"/>
      <c r="CQ40" s="344" t="str">
        <f>IF('各会計、関係団体の財政状況及び健全化判断比率'!BS13="","",'各会計、関係団体の財政状況及び健全化判断比率'!BS13)</f>
        <v/>
      </c>
      <c r="CR40" s="344"/>
      <c r="CS40" s="344"/>
      <c r="CT40" s="344"/>
      <c r="CU40" s="344"/>
      <c r="CV40" s="344"/>
      <c r="CW40" s="344"/>
      <c r="CX40" s="344"/>
      <c r="CY40" s="344"/>
      <c r="CZ40" s="344"/>
      <c r="DA40" s="344"/>
      <c r="DB40" s="344"/>
      <c r="DC40" s="344"/>
      <c r="DD40" s="344"/>
      <c r="DE40" s="344"/>
      <c r="DF40" s="162"/>
      <c r="DG40" s="342" t="str">
        <f>IF('各会計、関係団体の財政状況及び健全化判断比率'!BR13="","",'各会計、関係団体の財政状況及び健全化判断比率'!BR13)</f>
        <v/>
      </c>
      <c r="DH40" s="342"/>
      <c r="DI40" s="169"/>
      <c r="DJ40" s="137"/>
      <c r="DK40" s="137"/>
      <c r="DL40" s="137"/>
      <c r="DM40" s="137"/>
      <c r="DN40" s="137"/>
      <c r="DO40" s="137"/>
    </row>
    <row r="41" spans="1:119" ht="32.25" customHeight="1" x14ac:dyDescent="0.15">
      <c r="A41" s="138"/>
      <c r="B41" s="164"/>
      <c r="C41" s="343" t="str">
        <f t="shared" si="5"/>
        <v/>
      </c>
      <c r="D41" s="343"/>
      <c r="E41" s="344" t="str">
        <f>IF('各会計、関係団体の財政状況及び健全化判断比率'!B14="","",'各会計、関係団体の財政状況及び健全化判断比率'!B14)</f>
        <v/>
      </c>
      <c r="F41" s="344"/>
      <c r="G41" s="344"/>
      <c r="H41" s="344"/>
      <c r="I41" s="344"/>
      <c r="J41" s="344"/>
      <c r="K41" s="344"/>
      <c r="L41" s="344"/>
      <c r="M41" s="344"/>
      <c r="N41" s="344"/>
      <c r="O41" s="344"/>
      <c r="P41" s="344"/>
      <c r="Q41" s="344"/>
      <c r="R41" s="344"/>
      <c r="S41" s="344"/>
      <c r="T41" s="165"/>
      <c r="U41" s="343" t="str">
        <f t="shared" si="4"/>
        <v/>
      </c>
      <c r="V41" s="343"/>
      <c r="W41" s="344"/>
      <c r="X41" s="344"/>
      <c r="Y41" s="344"/>
      <c r="Z41" s="344"/>
      <c r="AA41" s="344"/>
      <c r="AB41" s="344"/>
      <c r="AC41" s="344"/>
      <c r="AD41" s="344"/>
      <c r="AE41" s="344"/>
      <c r="AF41" s="344"/>
      <c r="AG41" s="344"/>
      <c r="AH41" s="344"/>
      <c r="AI41" s="344"/>
      <c r="AJ41" s="344"/>
      <c r="AK41" s="344"/>
      <c r="AL41" s="165"/>
      <c r="AM41" s="343" t="str">
        <f t="shared" si="0"/>
        <v/>
      </c>
      <c r="AN41" s="343"/>
      <c r="AO41" s="344"/>
      <c r="AP41" s="344"/>
      <c r="AQ41" s="344"/>
      <c r="AR41" s="344"/>
      <c r="AS41" s="344"/>
      <c r="AT41" s="344"/>
      <c r="AU41" s="344"/>
      <c r="AV41" s="344"/>
      <c r="AW41" s="344"/>
      <c r="AX41" s="344"/>
      <c r="AY41" s="344"/>
      <c r="AZ41" s="344"/>
      <c r="BA41" s="344"/>
      <c r="BB41" s="344"/>
      <c r="BC41" s="344"/>
      <c r="BD41" s="165"/>
      <c r="BE41" s="343" t="str">
        <f t="shared" si="1"/>
        <v/>
      </c>
      <c r="BF41" s="343"/>
      <c r="BG41" s="344"/>
      <c r="BH41" s="344"/>
      <c r="BI41" s="344"/>
      <c r="BJ41" s="344"/>
      <c r="BK41" s="344"/>
      <c r="BL41" s="344"/>
      <c r="BM41" s="344"/>
      <c r="BN41" s="344"/>
      <c r="BO41" s="344"/>
      <c r="BP41" s="344"/>
      <c r="BQ41" s="344"/>
      <c r="BR41" s="344"/>
      <c r="BS41" s="344"/>
      <c r="BT41" s="344"/>
      <c r="BU41" s="344"/>
      <c r="BV41" s="165"/>
      <c r="BW41" s="343" t="str">
        <f t="shared" si="2"/>
        <v/>
      </c>
      <c r="BX41" s="343"/>
      <c r="BY41" s="344" t="str">
        <f>IF('各会計、関係団体の財政状況及び健全化判断比率'!B75="","",'各会計、関係団体の財政状況及び健全化判断比率'!B75)</f>
        <v/>
      </c>
      <c r="BZ41" s="344"/>
      <c r="CA41" s="344"/>
      <c r="CB41" s="344"/>
      <c r="CC41" s="344"/>
      <c r="CD41" s="344"/>
      <c r="CE41" s="344"/>
      <c r="CF41" s="344"/>
      <c r="CG41" s="344"/>
      <c r="CH41" s="344"/>
      <c r="CI41" s="344"/>
      <c r="CJ41" s="344"/>
      <c r="CK41" s="344"/>
      <c r="CL41" s="344"/>
      <c r="CM41" s="344"/>
      <c r="CN41" s="165"/>
      <c r="CO41" s="343" t="str">
        <f t="shared" si="3"/>
        <v/>
      </c>
      <c r="CP41" s="343"/>
      <c r="CQ41" s="344" t="str">
        <f>IF('各会計、関係団体の財政状況及び健全化判断比率'!BS14="","",'各会計、関係団体の財政状況及び健全化判断比率'!BS14)</f>
        <v/>
      </c>
      <c r="CR41" s="344"/>
      <c r="CS41" s="344"/>
      <c r="CT41" s="344"/>
      <c r="CU41" s="344"/>
      <c r="CV41" s="344"/>
      <c r="CW41" s="344"/>
      <c r="CX41" s="344"/>
      <c r="CY41" s="344"/>
      <c r="CZ41" s="344"/>
      <c r="DA41" s="344"/>
      <c r="DB41" s="344"/>
      <c r="DC41" s="344"/>
      <c r="DD41" s="344"/>
      <c r="DE41" s="344"/>
      <c r="DF41" s="162"/>
      <c r="DG41" s="342" t="str">
        <f>IF('各会計、関係団体の財政状況及び健全化判断比率'!BR14="","",'各会計、関係団体の財政状況及び健全化判断比率'!BR14)</f>
        <v/>
      </c>
      <c r="DH41" s="342"/>
      <c r="DI41" s="169"/>
      <c r="DJ41" s="137"/>
      <c r="DK41" s="137"/>
      <c r="DL41" s="137"/>
      <c r="DM41" s="137"/>
      <c r="DN41" s="137"/>
      <c r="DO41" s="137"/>
    </row>
    <row r="42" spans="1:119" ht="32.25" customHeight="1" x14ac:dyDescent="0.15">
      <c r="A42" s="137"/>
      <c r="B42" s="164"/>
      <c r="C42" s="343" t="str">
        <f t="shared" si="5"/>
        <v/>
      </c>
      <c r="D42" s="343"/>
      <c r="E42" s="344" t="str">
        <f>IF('各会計、関係団体の財政状況及び健全化判断比率'!B15="","",'各会計、関係団体の財政状況及び健全化判断比率'!B15)</f>
        <v/>
      </c>
      <c r="F42" s="344"/>
      <c r="G42" s="344"/>
      <c r="H42" s="344"/>
      <c r="I42" s="344"/>
      <c r="J42" s="344"/>
      <c r="K42" s="344"/>
      <c r="L42" s="344"/>
      <c r="M42" s="344"/>
      <c r="N42" s="344"/>
      <c r="O42" s="344"/>
      <c r="P42" s="344"/>
      <c r="Q42" s="344"/>
      <c r="R42" s="344"/>
      <c r="S42" s="344"/>
      <c r="T42" s="165"/>
      <c r="U42" s="343" t="str">
        <f t="shared" si="4"/>
        <v/>
      </c>
      <c r="V42" s="343"/>
      <c r="W42" s="344"/>
      <c r="X42" s="344"/>
      <c r="Y42" s="344"/>
      <c r="Z42" s="344"/>
      <c r="AA42" s="344"/>
      <c r="AB42" s="344"/>
      <c r="AC42" s="344"/>
      <c r="AD42" s="344"/>
      <c r="AE42" s="344"/>
      <c r="AF42" s="344"/>
      <c r="AG42" s="344"/>
      <c r="AH42" s="344"/>
      <c r="AI42" s="344"/>
      <c r="AJ42" s="344"/>
      <c r="AK42" s="344"/>
      <c r="AL42" s="165"/>
      <c r="AM42" s="343" t="str">
        <f t="shared" si="0"/>
        <v/>
      </c>
      <c r="AN42" s="343"/>
      <c r="AO42" s="344"/>
      <c r="AP42" s="344"/>
      <c r="AQ42" s="344"/>
      <c r="AR42" s="344"/>
      <c r="AS42" s="344"/>
      <c r="AT42" s="344"/>
      <c r="AU42" s="344"/>
      <c r="AV42" s="344"/>
      <c r="AW42" s="344"/>
      <c r="AX42" s="344"/>
      <c r="AY42" s="344"/>
      <c r="AZ42" s="344"/>
      <c r="BA42" s="344"/>
      <c r="BB42" s="344"/>
      <c r="BC42" s="344"/>
      <c r="BD42" s="165"/>
      <c r="BE42" s="343" t="str">
        <f t="shared" si="1"/>
        <v/>
      </c>
      <c r="BF42" s="343"/>
      <c r="BG42" s="344"/>
      <c r="BH42" s="344"/>
      <c r="BI42" s="344"/>
      <c r="BJ42" s="344"/>
      <c r="BK42" s="344"/>
      <c r="BL42" s="344"/>
      <c r="BM42" s="344"/>
      <c r="BN42" s="344"/>
      <c r="BO42" s="344"/>
      <c r="BP42" s="344"/>
      <c r="BQ42" s="344"/>
      <c r="BR42" s="344"/>
      <c r="BS42" s="344"/>
      <c r="BT42" s="344"/>
      <c r="BU42" s="344"/>
      <c r="BV42" s="165"/>
      <c r="BW42" s="343" t="str">
        <f t="shared" si="2"/>
        <v/>
      </c>
      <c r="BX42" s="343"/>
      <c r="BY42" s="344" t="str">
        <f>IF('各会計、関係団体の財政状況及び健全化判断比率'!B76="","",'各会計、関係団体の財政状況及び健全化判断比率'!B76)</f>
        <v/>
      </c>
      <c r="BZ42" s="344"/>
      <c r="CA42" s="344"/>
      <c r="CB42" s="344"/>
      <c r="CC42" s="344"/>
      <c r="CD42" s="344"/>
      <c r="CE42" s="344"/>
      <c r="CF42" s="344"/>
      <c r="CG42" s="344"/>
      <c r="CH42" s="344"/>
      <c r="CI42" s="344"/>
      <c r="CJ42" s="344"/>
      <c r="CK42" s="344"/>
      <c r="CL42" s="344"/>
      <c r="CM42" s="344"/>
      <c r="CN42" s="165"/>
      <c r="CO42" s="343" t="str">
        <f t="shared" si="3"/>
        <v/>
      </c>
      <c r="CP42" s="343"/>
      <c r="CQ42" s="344" t="str">
        <f>IF('各会計、関係団体の財政状況及び健全化判断比率'!BS15="","",'各会計、関係団体の財政状況及び健全化判断比率'!BS15)</f>
        <v/>
      </c>
      <c r="CR42" s="344"/>
      <c r="CS42" s="344"/>
      <c r="CT42" s="344"/>
      <c r="CU42" s="344"/>
      <c r="CV42" s="344"/>
      <c r="CW42" s="344"/>
      <c r="CX42" s="344"/>
      <c r="CY42" s="344"/>
      <c r="CZ42" s="344"/>
      <c r="DA42" s="344"/>
      <c r="DB42" s="344"/>
      <c r="DC42" s="344"/>
      <c r="DD42" s="344"/>
      <c r="DE42" s="344"/>
      <c r="DF42" s="162"/>
      <c r="DG42" s="342" t="str">
        <f>IF('各会計、関係団体の財政状況及び健全化判断比率'!BR15="","",'各会計、関係団体の財政状況及び健全化判断比率'!BR15)</f>
        <v/>
      </c>
      <c r="DH42" s="342"/>
      <c r="DI42" s="169"/>
      <c r="DJ42" s="137"/>
      <c r="DK42" s="137"/>
      <c r="DL42" s="137"/>
      <c r="DM42" s="137"/>
      <c r="DN42" s="137"/>
      <c r="DO42" s="137"/>
    </row>
    <row r="43" spans="1:119" ht="32.25" customHeight="1" x14ac:dyDescent="0.15">
      <c r="A43" s="137"/>
      <c r="B43" s="164"/>
      <c r="C43" s="343" t="str">
        <f t="shared" si="5"/>
        <v/>
      </c>
      <c r="D43" s="343"/>
      <c r="E43" s="344" t="str">
        <f>IF('各会計、関係団体の財政状況及び健全化判断比率'!B16="","",'各会計、関係団体の財政状況及び健全化判断比率'!B16)</f>
        <v/>
      </c>
      <c r="F43" s="344"/>
      <c r="G43" s="344"/>
      <c r="H43" s="344"/>
      <c r="I43" s="344"/>
      <c r="J43" s="344"/>
      <c r="K43" s="344"/>
      <c r="L43" s="344"/>
      <c r="M43" s="344"/>
      <c r="N43" s="344"/>
      <c r="O43" s="344"/>
      <c r="P43" s="344"/>
      <c r="Q43" s="344"/>
      <c r="R43" s="344"/>
      <c r="S43" s="344"/>
      <c r="T43" s="165"/>
      <c r="U43" s="343" t="str">
        <f t="shared" si="4"/>
        <v/>
      </c>
      <c r="V43" s="343"/>
      <c r="W43" s="344"/>
      <c r="X43" s="344"/>
      <c r="Y43" s="344"/>
      <c r="Z43" s="344"/>
      <c r="AA43" s="344"/>
      <c r="AB43" s="344"/>
      <c r="AC43" s="344"/>
      <c r="AD43" s="344"/>
      <c r="AE43" s="344"/>
      <c r="AF43" s="344"/>
      <c r="AG43" s="344"/>
      <c r="AH43" s="344"/>
      <c r="AI43" s="344"/>
      <c r="AJ43" s="344"/>
      <c r="AK43" s="344"/>
      <c r="AL43" s="165"/>
      <c r="AM43" s="343" t="str">
        <f t="shared" si="0"/>
        <v/>
      </c>
      <c r="AN43" s="343"/>
      <c r="AO43" s="344"/>
      <c r="AP43" s="344"/>
      <c r="AQ43" s="344"/>
      <c r="AR43" s="344"/>
      <c r="AS43" s="344"/>
      <c r="AT43" s="344"/>
      <c r="AU43" s="344"/>
      <c r="AV43" s="344"/>
      <c r="AW43" s="344"/>
      <c r="AX43" s="344"/>
      <c r="AY43" s="344"/>
      <c r="AZ43" s="344"/>
      <c r="BA43" s="344"/>
      <c r="BB43" s="344"/>
      <c r="BC43" s="344"/>
      <c r="BD43" s="165"/>
      <c r="BE43" s="343" t="str">
        <f t="shared" si="1"/>
        <v/>
      </c>
      <c r="BF43" s="343"/>
      <c r="BG43" s="344"/>
      <c r="BH43" s="344"/>
      <c r="BI43" s="344"/>
      <c r="BJ43" s="344"/>
      <c r="BK43" s="344"/>
      <c r="BL43" s="344"/>
      <c r="BM43" s="344"/>
      <c r="BN43" s="344"/>
      <c r="BO43" s="344"/>
      <c r="BP43" s="344"/>
      <c r="BQ43" s="344"/>
      <c r="BR43" s="344"/>
      <c r="BS43" s="344"/>
      <c r="BT43" s="344"/>
      <c r="BU43" s="344"/>
      <c r="BV43" s="165"/>
      <c r="BW43" s="343" t="str">
        <f t="shared" si="2"/>
        <v/>
      </c>
      <c r="BX43" s="343"/>
      <c r="BY43" s="344" t="str">
        <f>IF('各会計、関係団体の財政状況及び健全化判断比率'!B77="","",'各会計、関係団体の財政状況及び健全化判断比率'!B77)</f>
        <v/>
      </c>
      <c r="BZ43" s="344"/>
      <c r="CA43" s="344"/>
      <c r="CB43" s="344"/>
      <c r="CC43" s="344"/>
      <c r="CD43" s="344"/>
      <c r="CE43" s="344"/>
      <c r="CF43" s="344"/>
      <c r="CG43" s="344"/>
      <c r="CH43" s="344"/>
      <c r="CI43" s="344"/>
      <c r="CJ43" s="344"/>
      <c r="CK43" s="344"/>
      <c r="CL43" s="344"/>
      <c r="CM43" s="344"/>
      <c r="CN43" s="165"/>
      <c r="CO43" s="343" t="str">
        <f t="shared" si="3"/>
        <v/>
      </c>
      <c r="CP43" s="343"/>
      <c r="CQ43" s="344" t="str">
        <f>IF('各会計、関係団体の財政状況及び健全化判断比率'!BS16="","",'各会計、関係団体の財政状況及び健全化判断比率'!BS16)</f>
        <v/>
      </c>
      <c r="CR43" s="344"/>
      <c r="CS43" s="344"/>
      <c r="CT43" s="344"/>
      <c r="CU43" s="344"/>
      <c r="CV43" s="344"/>
      <c r="CW43" s="344"/>
      <c r="CX43" s="344"/>
      <c r="CY43" s="344"/>
      <c r="CZ43" s="344"/>
      <c r="DA43" s="344"/>
      <c r="DB43" s="344"/>
      <c r="DC43" s="344"/>
      <c r="DD43" s="344"/>
      <c r="DE43" s="344"/>
      <c r="DF43" s="162"/>
      <c r="DG43" s="342" t="str">
        <f>IF('各会計、関係団体の財政状況及び健全化判断比率'!BR16="","",'各会計、関係団体の財政状況及び健全化判断比率'!BR16)</f>
        <v/>
      </c>
      <c r="DH43" s="342"/>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6:K8"/>
    <mergeCell ref="L6:V8"/>
    <mergeCell ref="W6:AB8"/>
    <mergeCell ref="AC6:AL8"/>
    <mergeCell ref="AM6:AT6"/>
    <mergeCell ref="AU6:AX6"/>
    <mergeCell ref="AY6:BM6"/>
    <mergeCell ref="BN6:BU6"/>
    <mergeCell ref="AM5:AT5"/>
    <mergeCell ref="AU5:AX5"/>
    <mergeCell ref="AY5:BM5"/>
    <mergeCell ref="BN5:BU5"/>
    <mergeCell ref="BV5:CC5"/>
    <mergeCell ref="CD5:CS5"/>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L16:Q16"/>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E30:K30"/>
    <mergeCell ref="L30:P30"/>
    <mergeCell ref="Q30:V30"/>
    <mergeCell ref="W30:AG30"/>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CQ34:DE34"/>
    <mergeCell ref="DG34:DH34"/>
    <mergeCell ref="C35:D35"/>
    <mergeCell ref="E35:S35"/>
    <mergeCell ref="U35:V35"/>
    <mergeCell ref="W35:AK35"/>
    <mergeCell ref="AM35:AN35"/>
    <mergeCell ref="AO35:BC35"/>
    <mergeCell ref="DG35:DH35"/>
    <mergeCell ref="C36:D36"/>
    <mergeCell ref="E36:S36"/>
    <mergeCell ref="U36:V36"/>
    <mergeCell ref="W36:AK36"/>
    <mergeCell ref="AM36:AN36"/>
    <mergeCell ref="AO36:BC36"/>
    <mergeCell ref="BE36:BF36"/>
    <mergeCell ref="BG36:BU36"/>
    <mergeCell ref="BW36:BX36"/>
    <mergeCell ref="BE35:BF35"/>
    <mergeCell ref="BG35:BU35"/>
    <mergeCell ref="BW35:BX35"/>
    <mergeCell ref="BY35:CM35"/>
    <mergeCell ref="CO35:CP35"/>
    <mergeCell ref="CQ35:DE35"/>
    <mergeCell ref="BY36:CM36"/>
    <mergeCell ref="CO36:CP36"/>
    <mergeCell ref="CQ36:DE36"/>
    <mergeCell ref="DG36:DH36"/>
    <mergeCell ref="C37:D37"/>
    <mergeCell ref="E37:S37"/>
    <mergeCell ref="U37:V37"/>
    <mergeCell ref="W37:AK37"/>
    <mergeCell ref="AM37:AN37"/>
    <mergeCell ref="AO37:BC37"/>
    <mergeCell ref="DG37:DH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CO37:CP37"/>
    <mergeCell ref="CQ37:DE37"/>
    <mergeCell ref="BY38:CM38"/>
    <mergeCell ref="CO38:CP38"/>
    <mergeCell ref="CQ38:DE38"/>
    <mergeCell ref="DG38:DH38"/>
    <mergeCell ref="C39:D39"/>
    <mergeCell ref="E39:S39"/>
    <mergeCell ref="U39:V39"/>
    <mergeCell ref="W39:AK39"/>
    <mergeCell ref="AM39:AN39"/>
    <mergeCell ref="AO39:BC39"/>
    <mergeCell ref="DG39:DH39"/>
    <mergeCell ref="C40:D40"/>
    <mergeCell ref="E40:S40"/>
    <mergeCell ref="U40:V40"/>
    <mergeCell ref="W40:AK40"/>
    <mergeCell ref="AM40:AN40"/>
    <mergeCell ref="AO40:BC40"/>
    <mergeCell ref="BE40:BF40"/>
    <mergeCell ref="BG40:BU40"/>
    <mergeCell ref="BW40:BX40"/>
    <mergeCell ref="BE39:BF39"/>
    <mergeCell ref="BG39:BU39"/>
    <mergeCell ref="BW39:BX39"/>
    <mergeCell ref="BY39:CM39"/>
    <mergeCell ref="CO39:CP39"/>
    <mergeCell ref="CQ39:DE39"/>
    <mergeCell ref="BY40:CM40"/>
    <mergeCell ref="CO40:CP40"/>
    <mergeCell ref="CQ40:DE40"/>
    <mergeCell ref="DG40:DH40"/>
    <mergeCell ref="C41:D41"/>
    <mergeCell ref="E41:S41"/>
    <mergeCell ref="U41:V41"/>
    <mergeCell ref="W41:AK41"/>
    <mergeCell ref="AM41:AN41"/>
    <mergeCell ref="AO41:BC41"/>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81" t="s">
        <v>24</v>
      </c>
      <c r="C41" s="1182"/>
      <c r="D41" s="81"/>
      <c r="E41" s="1183" t="s">
        <v>25</v>
      </c>
      <c r="F41" s="1183"/>
      <c r="G41" s="1183"/>
      <c r="H41" s="1184"/>
      <c r="I41" s="82">
        <v>9315</v>
      </c>
      <c r="J41" s="83">
        <v>8903</v>
      </c>
      <c r="K41" s="83">
        <v>8232</v>
      </c>
      <c r="L41" s="83">
        <v>7783</v>
      </c>
      <c r="M41" s="84">
        <v>7394</v>
      </c>
    </row>
    <row r="42" spans="2:13" ht="27.75" customHeight="1" x14ac:dyDescent="0.15">
      <c r="B42" s="1171"/>
      <c r="C42" s="1172"/>
      <c r="D42" s="85"/>
      <c r="E42" s="1175" t="s">
        <v>26</v>
      </c>
      <c r="F42" s="1175"/>
      <c r="G42" s="1175"/>
      <c r="H42" s="1176"/>
      <c r="I42" s="86">
        <v>420</v>
      </c>
      <c r="J42" s="87">
        <v>417</v>
      </c>
      <c r="K42" s="87">
        <v>375</v>
      </c>
      <c r="L42" s="87">
        <v>322</v>
      </c>
      <c r="M42" s="88">
        <v>273</v>
      </c>
    </row>
    <row r="43" spans="2:13" ht="27.75" customHeight="1" x14ac:dyDescent="0.15">
      <c r="B43" s="1171"/>
      <c r="C43" s="1172"/>
      <c r="D43" s="85"/>
      <c r="E43" s="1175" t="s">
        <v>27</v>
      </c>
      <c r="F43" s="1175"/>
      <c r="G43" s="1175"/>
      <c r="H43" s="1176"/>
      <c r="I43" s="86">
        <v>8225</v>
      </c>
      <c r="J43" s="87">
        <v>7751</v>
      </c>
      <c r="K43" s="87">
        <v>7597</v>
      </c>
      <c r="L43" s="87">
        <v>7686</v>
      </c>
      <c r="M43" s="88">
        <v>7849</v>
      </c>
    </row>
    <row r="44" spans="2:13" ht="27.75" customHeight="1" x14ac:dyDescent="0.15">
      <c r="B44" s="1171"/>
      <c r="C44" s="1172"/>
      <c r="D44" s="85"/>
      <c r="E44" s="1175" t="s">
        <v>28</v>
      </c>
      <c r="F44" s="1175"/>
      <c r="G44" s="1175"/>
      <c r="H44" s="1176"/>
      <c r="I44" s="86">
        <v>688</v>
      </c>
      <c r="J44" s="87">
        <v>627</v>
      </c>
      <c r="K44" s="87">
        <v>650</v>
      </c>
      <c r="L44" s="87">
        <v>588</v>
      </c>
      <c r="M44" s="88">
        <v>592</v>
      </c>
    </row>
    <row r="45" spans="2:13" ht="27.75" customHeight="1" x14ac:dyDescent="0.15">
      <c r="B45" s="1171"/>
      <c r="C45" s="1172"/>
      <c r="D45" s="85"/>
      <c r="E45" s="1175" t="s">
        <v>29</v>
      </c>
      <c r="F45" s="1175"/>
      <c r="G45" s="1175"/>
      <c r="H45" s="1176"/>
      <c r="I45" s="86">
        <v>2036</v>
      </c>
      <c r="J45" s="87">
        <v>1972</v>
      </c>
      <c r="K45" s="87">
        <v>1900</v>
      </c>
      <c r="L45" s="87">
        <v>1830</v>
      </c>
      <c r="M45" s="88">
        <v>1725</v>
      </c>
    </row>
    <row r="46" spans="2:13" ht="27.75" customHeight="1" x14ac:dyDescent="0.15">
      <c r="B46" s="1171"/>
      <c r="C46" s="1172"/>
      <c r="D46" s="85"/>
      <c r="E46" s="1175" t="s">
        <v>30</v>
      </c>
      <c r="F46" s="1175"/>
      <c r="G46" s="1175"/>
      <c r="H46" s="1176"/>
      <c r="I46" s="86">
        <v>13</v>
      </c>
      <c r="J46" s="87">
        <v>12</v>
      </c>
      <c r="K46" s="87">
        <v>11</v>
      </c>
      <c r="L46" s="87">
        <v>10</v>
      </c>
      <c r="M46" s="88">
        <v>9</v>
      </c>
    </row>
    <row r="47" spans="2:13" ht="27.75" customHeight="1" x14ac:dyDescent="0.15">
      <c r="B47" s="1171"/>
      <c r="C47" s="1172"/>
      <c r="D47" s="85"/>
      <c r="E47" s="1175" t="s">
        <v>31</v>
      </c>
      <c r="F47" s="1175"/>
      <c r="G47" s="1175"/>
      <c r="H47" s="1176"/>
      <c r="I47" s="86" t="s">
        <v>480</v>
      </c>
      <c r="J47" s="87" t="s">
        <v>480</v>
      </c>
      <c r="K47" s="87" t="s">
        <v>480</v>
      </c>
      <c r="L47" s="87" t="s">
        <v>480</v>
      </c>
      <c r="M47" s="88" t="s">
        <v>480</v>
      </c>
    </row>
    <row r="48" spans="2:13" ht="27.75" customHeight="1" x14ac:dyDescent="0.15">
      <c r="B48" s="1173"/>
      <c r="C48" s="1174"/>
      <c r="D48" s="85"/>
      <c r="E48" s="1175" t="s">
        <v>32</v>
      </c>
      <c r="F48" s="1175"/>
      <c r="G48" s="1175"/>
      <c r="H48" s="1176"/>
      <c r="I48" s="86" t="s">
        <v>480</v>
      </c>
      <c r="J48" s="87" t="s">
        <v>480</v>
      </c>
      <c r="K48" s="87" t="s">
        <v>480</v>
      </c>
      <c r="L48" s="87" t="s">
        <v>480</v>
      </c>
      <c r="M48" s="88" t="s">
        <v>480</v>
      </c>
    </row>
    <row r="49" spans="2:13" ht="27.75" customHeight="1" x14ac:dyDescent="0.15">
      <c r="B49" s="1169" t="s">
        <v>33</v>
      </c>
      <c r="C49" s="1170"/>
      <c r="D49" s="89"/>
      <c r="E49" s="1175" t="s">
        <v>34</v>
      </c>
      <c r="F49" s="1175"/>
      <c r="G49" s="1175"/>
      <c r="H49" s="1176"/>
      <c r="I49" s="86">
        <v>539</v>
      </c>
      <c r="J49" s="87">
        <v>866</v>
      </c>
      <c r="K49" s="87">
        <v>909</v>
      </c>
      <c r="L49" s="87">
        <v>732</v>
      </c>
      <c r="M49" s="88">
        <v>756</v>
      </c>
    </row>
    <row r="50" spans="2:13" ht="27.75" customHeight="1" x14ac:dyDescent="0.15">
      <c r="B50" s="1171"/>
      <c r="C50" s="1172"/>
      <c r="D50" s="85"/>
      <c r="E50" s="1175" t="s">
        <v>35</v>
      </c>
      <c r="F50" s="1175"/>
      <c r="G50" s="1175"/>
      <c r="H50" s="1176"/>
      <c r="I50" s="86">
        <v>2466</v>
      </c>
      <c r="J50" s="87">
        <v>2258</v>
      </c>
      <c r="K50" s="87">
        <v>2047</v>
      </c>
      <c r="L50" s="87">
        <v>1982</v>
      </c>
      <c r="M50" s="88">
        <v>1789</v>
      </c>
    </row>
    <row r="51" spans="2:13" ht="27.75" customHeight="1" x14ac:dyDescent="0.15">
      <c r="B51" s="1173"/>
      <c r="C51" s="1174"/>
      <c r="D51" s="85"/>
      <c r="E51" s="1175" t="s">
        <v>36</v>
      </c>
      <c r="F51" s="1175"/>
      <c r="G51" s="1175"/>
      <c r="H51" s="1176"/>
      <c r="I51" s="86">
        <v>10563</v>
      </c>
      <c r="J51" s="87">
        <v>10480</v>
      </c>
      <c r="K51" s="87">
        <v>10239</v>
      </c>
      <c r="L51" s="87">
        <v>10048</v>
      </c>
      <c r="M51" s="88">
        <v>9803</v>
      </c>
    </row>
    <row r="52" spans="2:13" ht="27.75" customHeight="1" thickBot="1" x14ac:dyDescent="0.2">
      <c r="B52" s="1177" t="s">
        <v>37</v>
      </c>
      <c r="C52" s="1178"/>
      <c r="D52" s="90"/>
      <c r="E52" s="1179" t="s">
        <v>38</v>
      </c>
      <c r="F52" s="1179"/>
      <c r="G52" s="1179"/>
      <c r="H52" s="1180"/>
      <c r="I52" s="91">
        <v>7127</v>
      </c>
      <c r="J52" s="92">
        <v>6078</v>
      </c>
      <c r="K52" s="92">
        <v>5570</v>
      </c>
      <c r="L52" s="92">
        <v>5456</v>
      </c>
      <c r="M52" s="93">
        <v>5495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25223</v>
      </c>
      <c r="E3" s="116"/>
      <c r="F3" s="117">
        <v>49426</v>
      </c>
      <c r="G3" s="118"/>
      <c r="H3" s="119"/>
    </row>
    <row r="4" spans="1:8" x14ac:dyDescent="0.15">
      <c r="A4" s="120"/>
      <c r="B4" s="121"/>
      <c r="C4" s="122"/>
      <c r="D4" s="123">
        <v>9880</v>
      </c>
      <c r="E4" s="124"/>
      <c r="F4" s="125">
        <v>26568</v>
      </c>
      <c r="G4" s="126"/>
      <c r="H4" s="127"/>
    </row>
    <row r="5" spans="1:8" x14ac:dyDescent="0.15">
      <c r="A5" s="108" t="s">
        <v>512</v>
      </c>
      <c r="B5" s="113"/>
      <c r="C5" s="114"/>
      <c r="D5" s="115">
        <v>23533</v>
      </c>
      <c r="E5" s="116"/>
      <c r="F5" s="117">
        <v>42839</v>
      </c>
      <c r="G5" s="118"/>
      <c r="H5" s="119"/>
    </row>
    <row r="6" spans="1:8" x14ac:dyDescent="0.15">
      <c r="A6" s="120"/>
      <c r="B6" s="121"/>
      <c r="C6" s="122"/>
      <c r="D6" s="123">
        <v>9815</v>
      </c>
      <c r="E6" s="124"/>
      <c r="F6" s="125">
        <v>22027</v>
      </c>
      <c r="G6" s="126"/>
      <c r="H6" s="127"/>
    </row>
    <row r="7" spans="1:8" x14ac:dyDescent="0.15">
      <c r="A7" s="108" t="s">
        <v>513</v>
      </c>
      <c r="B7" s="113"/>
      <c r="C7" s="114"/>
      <c r="D7" s="115">
        <v>10818</v>
      </c>
      <c r="E7" s="116"/>
      <c r="F7" s="117">
        <v>46819</v>
      </c>
      <c r="G7" s="118"/>
      <c r="H7" s="119"/>
    </row>
    <row r="8" spans="1:8" x14ac:dyDescent="0.15">
      <c r="A8" s="120"/>
      <c r="B8" s="121"/>
      <c r="C8" s="122"/>
      <c r="D8" s="123">
        <v>9969</v>
      </c>
      <c r="E8" s="124"/>
      <c r="F8" s="125">
        <v>24121</v>
      </c>
      <c r="G8" s="126"/>
      <c r="H8" s="127"/>
    </row>
    <row r="9" spans="1:8" x14ac:dyDescent="0.15">
      <c r="A9" s="108" t="s">
        <v>514</v>
      </c>
      <c r="B9" s="113"/>
      <c r="C9" s="114"/>
      <c r="D9" s="115">
        <v>16806</v>
      </c>
      <c r="E9" s="116"/>
      <c r="F9" s="117">
        <v>53270</v>
      </c>
      <c r="G9" s="118"/>
      <c r="H9" s="119"/>
    </row>
    <row r="10" spans="1:8" x14ac:dyDescent="0.15">
      <c r="A10" s="120"/>
      <c r="B10" s="121"/>
      <c r="C10" s="122"/>
      <c r="D10" s="123">
        <v>14571</v>
      </c>
      <c r="E10" s="124"/>
      <c r="F10" s="125">
        <v>24316</v>
      </c>
      <c r="G10" s="126"/>
      <c r="H10" s="127"/>
    </row>
    <row r="11" spans="1:8" x14ac:dyDescent="0.15">
      <c r="A11" s="108" t="s">
        <v>515</v>
      </c>
      <c r="B11" s="113"/>
      <c r="C11" s="114"/>
      <c r="D11" s="115">
        <v>15696</v>
      </c>
      <c r="E11" s="116"/>
      <c r="F11" s="117">
        <v>53292</v>
      </c>
      <c r="G11" s="118"/>
      <c r="H11" s="119"/>
    </row>
    <row r="12" spans="1:8" x14ac:dyDescent="0.15">
      <c r="A12" s="120"/>
      <c r="B12" s="121"/>
      <c r="C12" s="128"/>
      <c r="D12" s="123">
        <v>11047</v>
      </c>
      <c r="E12" s="124"/>
      <c r="F12" s="125">
        <v>28900</v>
      </c>
      <c r="G12" s="126"/>
      <c r="H12" s="127"/>
    </row>
    <row r="13" spans="1:8" x14ac:dyDescent="0.15">
      <c r="A13" s="108"/>
      <c r="B13" s="113"/>
      <c r="C13" s="129"/>
      <c r="D13" s="130">
        <v>18415</v>
      </c>
      <c r="E13" s="131"/>
      <c r="F13" s="132">
        <v>49129</v>
      </c>
      <c r="G13" s="133"/>
      <c r="H13" s="119"/>
    </row>
    <row r="14" spans="1:8" x14ac:dyDescent="0.15">
      <c r="A14" s="120"/>
      <c r="B14" s="121"/>
      <c r="C14" s="122"/>
      <c r="D14" s="123">
        <v>11056</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4.01</v>
      </c>
      <c r="C19" s="134">
        <f>ROUND(VALUE(SUBSTITUTE(実質収支比率等に係る経年分析!G$48,"▲","-")),2)</f>
        <v>5.36</v>
      </c>
      <c r="D19" s="134">
        <f>ROUND(VALUE(SUBSTITUTE(実質収支比率等に係る経年分析!H$48,"▲","-")),2)</f>
        <v>4.8</v>
      </c>
      <c r="E19" s="134">
        <f>ROUND(VALUE(SUBSTITUTE(実質収支比率等に係る経年分析!I$48,"▲","-")),2)</f>
        <v>5.23</v>
      </c>
      <c r="F19" s="134">
        <f>ROUND(VALUE(SUBSTITUTE(実質収支比率等に係る経年分析!J$48,"▲","-")),2)</f>
        <v>5.1100000000000003</v>
      </c>
    </row>
    <row r="20" spans="1:11" x14ac:dyDescent="0.15">
      <c r="A20" s="134" t="s">
        <v>43</v>
      </c>
      <c r="B20" s="134">
        <f>ROUND(VALUE(SUBSTITUTE(実質収支比率等に係る経年分析!F$47,"▲","-")),2)</f>
        <v>4.57</v>
      </c>
      <c r="C20" s="134">
        <f>ROUND(VALUE(SUBSTITUTE(実質収支比率等に係る経年分析!G$47,"▲","-")),2)</f>
        <v>6.92</v>
      </c>
      <c r="D20" s="134">
        <f>ROUND(VALUE(SUBSTITUTE(実質収支比率等に係る経年分析!H$47,"▲","-")),2)</f>
        <v>10.039999999999999</v>
      </c>
      <c r="E20" s="134">
        <f>ROUND(VALUE(SUBSTITUTE(実質収支比率等に係る経年分析!I$47,"▲","-")),2)</f>
        <v>8.8699999999999992</v>
      </c>
      <c r="F20" s="134">
        <f>ROUND(VALUE(SUBSTITUTE(実質収支比率等に係る経年分析!J$47,"▲","-")),2)</f>
        <v>7.33</v>
      </c>
    </row>
    <row r="21" spans="1:11" x14ac:dyDescent="0.15">
      <c r="A21" s="134" t="s">
        <v>44</v>
      </c>
      <c r="B21" s="134">
        <f>IF(ISNUMBER(VALUE(SUBSTITUTE(実質収支比率等に係る経年分析!F$49,"▲","-"))),ROUND(VALUE(SUBSTITUTE(実質収支比率等に係る経年分析!F$49,"▲","-")),2),NA())</f>
        <v>4.18</v>
      </c>
      <c r="C21" s="134">
        <f>IF(ISNUMBER(VALUE(SUBSTITUTE(実質収支比率等に係る経年分析!G$49,"▲","-"))),ROUND(VALUE(SUBSTITUTE(実質収支比率等に係る経年分析!G$49,"▲","-")),2),NA())</f>
        <v>3.68</v>
      </c>
      <c r="D21" s="134">
        <f>IF(ISNUMBER(VALUE(SUBSTITUTE(実質収支比率等に係る経年分析!H$49,"▲","-"))),ROUND(VALUE(SUBSTITUTE(実質収支比率等に係る経年分析!H$49,"▲","-")),2),NA())</f>
        <v>2.5299999999999998</v>
      </c>
      <c r="E21" s="134">
        <f>IF(ISNUMBER(VALUE(SUBSTITUTE(実質収支比率等に係る経年分析!I$49,"▲","-"))),ROUND(VALUE(SUBSTITUTE(実質収支比率等に係る経年分析!I$49,"▲","-")),2),NA())</f>
        <v>-0.56999999999999995</v>
      </c>
      <c r="F21" s="134">
        <f>IF(ISNUMBER(VALUE(SUBSTITUTE(実質収支比率等に係る経年分析!J$49,"▲","-"))),ROUND(VALUE(SUBSTITUTE(実質収支比率等に係る経年分析!J$49,"▲","-")),2),NA())</f>
        <v>-1.89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余市町後期高齢者医療特別会計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余市町介護保険特別会計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0.56000000000000005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1.21</v>
      </c>
    </row>
    <row r="33" spans="1:16" x14ac:dyDescent="0.15">
      <c r="A33" s="135" t="str">
        <f>IF(連結実質赤字比率に係る赤字・黒字の構成分析!C$37="",NA(),連結実質赤字比率に係る赤字・黒字の構成分析!C$37)</f>
        <v>余市町公共下水道特別会計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1.1200000000000001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2.06</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5.36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5.1100000000000003</v>
      </c>
    </row>
    <row r="35" spans="1:16" x14ac:dyDescent="0.15">
      <c r="A35" s="135" t="str">
        <f>IF(連結実質赤字比率に係る赤字・黒字の構成分析!C$35="",NA(),連結実質赤字比率に係る赤字・黒字の構成分析!C$35)</f>
        <v>余市町水道事業会計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4.6100000000000003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4.6500000000000004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5.34</v>
      </c>
    </row>
    <row r="36" spans="1:16" x14ac:dyDescent="0.15">
      <c r="A36" s="135" t="str">
        <f>IF(連結実質赤字比率に係る赤字・黒字の構成分析!C$34="",NA(),連結実質赤字比率に係る赤字・黒字の構成分析!C$34)</f>
        <v>余市町国民健康保険特別会計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1.1599999999999999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0.15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0.65</v>
      </c>
      <c r="J36" s="135">
        <f>IF(ROUND(VALUE(SUBSTITUTE(連結実質赤字比率に係る赤字・黒字の構成分析!J$34,"▲", "-")), 2) &lt; 0, ABS(ROUND(VALUE(SUBSTITUTE(連結実質赤字比率に係る赤字・黒字の構成分析!J$34,"▲", "-")), 2)), NA())</f>
        <v>0.21</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992</v>
      </c>
      <c r="E42" s="136"/>
      <c r="F42" s="136"/>
      <c r="G42" s="136">
        <f>'実質公債費比率（分子）の構造'!L$52</f>
        <v>990</v>
      </c>
      <c r="H42" s="136"/>
      <c r="I42" s="136"/>
      <c r="J42" s="136">
        <f>'実質公債費比率（分子）の構造'!M$52</f>
        <v>1047</v>
      </c>
      <c r="K42" s="136"/>
      <c r="L42" s="136"/>
      <c r="M42" s="136">
        <f>'実質公債費比率（分子）の構造'!N$52</f>
        <v>1020</v>
      </c>
      <c r="N42" s="136"/>
      <c r="O42" s="136"/>
      <c r="P42" s="136">
        <f>'実質公債費比率（分子）の構造'!O$52</f>
        <v>1052</v>
      </c>
    </row>
    <row r="43" spans="1:16" x14ac:dyDescent="0.15">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192</v>
      </c>
      <c r="C44" s="136"/>
      <c r="D44" s="136"/>
      <c r="E44" s="136">
        <f>'実質公債費比率（分子）の構造'!L$50</f>
        <v>58</v>
      </c>
      <c r="F44" s="136"/>
      <c r="G44" s="136"/>
      <c r="H44" s="136">
        <f>'実質公債費比率（分子）の構造'!M$50</f>
        <v>60</v>
      </c>
      <c r="I44" s="136"/>
      <c r="J44" s="136"/>
      <c r="K44" s="136">
        <f>'実質公債費比率（分子）の構造'!N$50</f>
        <v>60</v>
      </c>
      <c r="L44" s="136"/>
      <c r="M44" s="136"/>
      <c r="N44" s="136">
        <f>'実質公債費比率（分子）の構造'!O$50</f>
        <v>55</v>
      </c>
      <c r="O44" s="136"/>
      <c r="P44" s="136"/>
    </row>
    <row r="45" spans="1:16" x14ac:dyDescent="0.15">
      <c r="A45" s="136" t="s">
        <v>54</v>
      </c>
      <c r="B45" s="136">
        <f>'実質公債費比率（分子）の構造'!K$49</f>
        <v>80</v>
      </c>
      <c r="C45" s="136"/>
      <c r="D45" s="136"/>
      <c r="E45" s="136">
        <f>'実質公債費比率（分子）の構造'!L$49</f>
        <v>80</v>
      </c>
      <c r="F45" s="136"/>
      <c r="G45" s="136"/>
      <c r="H45" s="136">
        <f>'実質公債費比率（分子）の構造'!M$49</f>
        <v>80</v>
      </c>
      <c r="I45" s="136"/>
      <c r="J45" s="136"/>
      <c r="K45" s="136">
        <f>'実質公債費比率（分子）の構造'!N$49</f>
        <v>83</v>
      </c>
      <c r="L45" s="136"/>
      <c r="M45" s="136"/>
      <c r="N45" s="136">
        <f>'実質公債費比率（分子）の構造'!O$49</f>
        <v>79</v>
      </c>
      <c r="O45" s="136"/>
      <c r="P45" s="136"/>
    </row>
    <row r="46" spans="1:16" x14ac:dyDescent="0.15">
      <c r="A46" s="136" t="s">
        <v>55</v>
      </c>
      <c r="B46" s="136">
        <f>'実質公債費比率（分子）の構造'!K$48</f>
        <v>484</v>
      </c>
      <c r="C46" s="136"/>
      <c r="D46" s="136"/>
      <c r="E46" s="136">
        <f>'実質公債費比率（分子）の構造'!L$48</f>
        <v>453</v>
      </c>
      <c r="F46" s="136"/>
      <c r="G46" s="136"/>
      <c r="H46" s="136">
        <f>'実質公債費比率（分子）の構造'!M$48</f>
        <v>540</v>
      </c>
      <c r="I46" s="136"/>
      <c r="J46" s="136"/>
      <c r="K46" s="136">
        <f>'実質公債費比率（分子）の構造'!N$48</f>
        <v>516</v>
      </c>
      <c r="L46" s="136"/>
      <c r="M46" s="136"/>
      <c r="N46" s="136">
        <f>'実質公債費比率（分子）の構造'!O$48</f>
        <v>534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1039</v>
      </c>
      <c r="C49" s="136"/>
      <c r="D49" s="136"/>
      <c r="E49" s="136">
        <f>'実質公債費比率（分子）の構造'!L$45</f>
        <v>1025</v>
      </c>
      <c r="F49" s="136"/>
      <c r="G49" s="136"/>
      <c r="H49" s="136">
        <f>'実質公債費比率（分子）の構造'!M$45</f>
        <v>1015</v>
      </c>
      <c r="I49" s="136"/>
      <c r="J49" s="136"/>
      <c r="K49" s="136">
        <f>'実質公債費比率（分子）の構造'!N$45</f>
        <v>969</v>
      </c>
      <c r="L49" s="136"/>
      <c r="M49" s="136"/>
      <c r="N49" s="136">
        <f>'実質公債費比率（分子）の構造'!O$45</f>
        <v>961</v>
      </c>
      <c r="O49" s="136"/>
      <c r="P49" s="136"/>
    </row>
    <row r="50" spans="1:16" x14ac:dyDescent="0.15">
      <c r="A50" s="136" t="s">
        <v>59</v>
      </c>
      <c r="B50" s="136" t="e">
        <f>NA()</f>
        <v>#N/A</v>
      </c>
      <c r="C50" s="136">
        <f>IF(ISNUMBER('実質公債費比率（分子）の構造'!K$53),'実質公債費比率（分子）の構造'!K$53,NA())</f>
        <v>804</v>
      </c>
      <c r="D50" s="136" t="e">
        <f>NA()</f>
        <v>#N/A</v>
      </c>
      <c r="E50" s="136" t="e">
        <f>NA()</f>
        <v>#N/A</v>
      </c>
      <c r="F50" s="136">
        <f>IF(ISNUMBER('実質公債費比率（分子）の構造'!L$53),'実質公債費比率（分子）の構造'!L$53,NA())</f>
        <v>626</v>
      </c>
      <c r="G50" s="136" t="e">
        <f>NA()</f>
        <v>#N/A</v>
      </c>
      <c r="H50" s="136" t="e">
        <f>NA()</f>
        <v>#N/A</v>
      </c>
      <c r="I50" s="136">
        <f>IF(ISNUMBER('実質公債費比率（分子）の構造'!M$53),'実質公債費比率（分子）の構造'!M$53,NA())</f>
        <v>648</v>
      </c>
      <c r="J50" s="136" t="e">
        <f>NA()</f>
        <v>#N/A</v>
      </c>
      <c r="K50" s="136" t="e">
        <f>NA()</f>
        <v>#N/A</v>
      </c>
      <c r="L50" s="136">
        <f>IF(ISNUMBER('実質公債費比率（分子）の構造'!N$53),'実質公債費比率（分子）の構造'!N$53,NA())</f>
        <v>608</v>
      </c>
      <c r="M50" s="136" t="e">
        <f>NA()</f>
        <v>#N/A</v>
      </c>
      <c r="N50" s="136" t="e">
        <f>NA()</f>
        <v>#N/A</v>
      </c>
      <c r="O50" s="136">
        <f>IF(ISNUMBER('実質公債費比率（分子）の構造'!O$53),'実質公債費比率（分子）の構造'!O$53,NA())</f>
        <v>577</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10563</v>
      </c>
      <c r="E56" s="135"/>
      <c r="F56" s="135"/>
      <c r="G56" s="135">
        <f>'将来負担比率（分子）の構造'!J$51</f>
        <v>10480</v>
      </c>
      <c r="H56" s="135"/>
      <c r="I56" s="135"/>
      <c r="J56" s="135">
        <f>'将来負担比率（分子）の構造'!K$51</f>
        <v>10239</v>
      </c>
      <c r="K56" s="135"/>
      <c r="L56" s="135"/>
      <c r="M56" s="135">
        <f>'将来負担比率（分子）の構造'!L$51</f>
        <v>10048</v>
      </c>
      <c r="N56" s="135"/>
      <c r="O56" s="135"/>
      <c r="P56" s="135">
        <f>'将来負担比率（分子）の構造'!M$51</f>
        <v>9803</v>
      </c>
    </row>
    <row r="57" spans="1:16" x14ac:dyDescent="0.15">
      <c r="A57" s="135" t="s">
        <v>35</v>
      </c>
      <c r="B57" s="135"/>
      <c r="C57" s="135"/>
      <c r="D57" s="135">
        <f>'将来負担比率（分子）の構造'!I$50</f>
        <v>2466</v>
      </c>
      <c r="E57" s="135"/>
      <c r="F57" s="135"/>
      <c r="G57" s="135">
        <f>'将来負担比率（分子）の構造'!J$50</f>
        <v>2258</v>
      </c>
      <c r="H57" s="135"/>
      <c r="I57" s="135"/>
      <c r="J57" s="135">
        <f>'将来負担比率（分子）の構造'!K$50</f>
        <v>2047</v>
      </c>
      <c r="K57" s="135"/>
      <c r="L57" s="135"/>
      <c r="M57" s="135">
        <f>'将来負担比率（分子）の構造'!L$50</f>
        <v>1982</v>
      </c>
      <c r="N57" s="135"/>
      <c r="O57" s="135"/>
      <c r="P57" s="135">
        <f>'将来負担比率（分子）の構造'!M$50</f>
        <v>1789</v>
      </c>
    </row>
    <row r="58" spans="1:16" x14ac:dyDescent="0.15">
      <c r="A58" s="135" t="s">
        <v>34</v>
      </c>
      <c r="B58" s="135"/>
      <c r="C58" s="135"/>
      <c r="D58" s="135">
        <f>'将来負担比率（分子）の構造'!I$49</f>
        <v>539</v>
      </c>
      <c r="E58" s="135"/>
      <c r="F58" s="135"/>
      <c r="G58" s="135">
        <f>'将来負担比率（分子）の構造'!J$49</f>
        <v>866</v>
      </c>
      <c r="H58" s="135"/>
      <c r="I58" s="135"/>
      <c r="J58" s="135">
        <f>'将来負担比率（分子）の構造'!K$49</f>
        <v>909</v>
      </c>
      <c r="K58" s="135"/>
      <c r="L58" s="135"/>
      <c r="M58" s="135">
        <f>'将来負担比率（分子）の構造'!L$49</f>
        <v>732</v>
      </c>
      <c r="N58" s="135"/>
      <c r="O58" s="135"/>
      <c r="P58" s="135">
        <f>'将来負担比率（分子）の構造'!M$49</f>
        <v>756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13</v>
      </c>
      <c r="C61" s="135"/>
      <c r="D61" s="135"/>
      <c r="E61" s="135">
        <f>'将来負担比率（分子）の構造'!J$46</f>
        <v>12</v>
      </c>
      <c r="F61" s="135"/>
      <c r="G61" s="135"/>
      <c r="H61" s="135">
        <f>'将来負担比率（分子）の構造'!K$46</f>
        <v>11</v>
      </c>
      <c r="I61" s="135"/>
      <c r="J61" s="135"/>
      <c r="K61" s="135">
        <f>'将来負担比率（分子）の構造'!L$46</f>
        <v>10</v>
      </c>
      <c r="L61" s="135"/>
      <c r="M61" s="135"/>
      <c r="N61" s="135">
        <f>'将来負担比率（分子）の構造'!M$46</f>
        <v>9</v>
      </c>
      <c r="O61" s="135"/>
      <c r="P61" s="135"/>
    </row>
    <row r="62" spans="1:16" x14ac:dyDescent="0.15">
      <c r="A62" s="135" t="s">
        <v>29</v>
      </c>
      <c r="B62" s="135">
        <f>'将来負担比率（分子）の構造'!I$45</f>
        <v>2036</v>
      </c>
      <c r="C62" s="135"/>
      <c r="D62" s="135"/>
      <c r="E62" s="135">
        <f>'将来負担比率（分子）の構造'!J$45</f>
        <v>1972</v>
      </c>
      <c r="F62" s="135"/>
      <c r="G62" s="135"/>
      <c r="H62" s="135">
        <f>'将来負担比率（分子）の構造'!K$45</f>
        <v>1900</v>
      </c>
      <c r="I62" s="135"/>
      <c r="J62" s="135"/>
      <c r="K62" s="135">
        <f>'将来負担比率（分子）の構造'!L$45</f>
        <v>1830</v>
      </c>
      <c r="L62" s="135"/>
      <c r="M62" s="135"/>
      <c r="N62" s="135">
        <f>'将来負担比率（分子）の構造'!M$45</f>
        <v>1725</v>
      </c>
      <c r="O62" s="135"/>
      <c r="P62" s="135"/>
    </row>
    <row r="63" spans="1:16" x14ac:dyDescent="0.15">
      <c r="A63" s="135" t="s">
        <v>28</v>
      </c>
      <c r="B63" s="135">
        <f>'将来負担比率（分子）の構造'!I$44</f>
        <v>688</v>
      </c>
      <c r="C63" s="135"/>
      <c r="D63" s="135"/>
      <c r="E63" s="135">
        <f>'将来負担比率（分子）の構造'!J$44</f>
        <v>627</v>
      </c>
      <c r="F63" s="135"/>
      <c r="G63" s="135"/>
      <c r="H63" s="135">
        <f>'将来負担比率（分子）の構造'!K$44</f>
        <v>650</v>
      </c>
      <c r="I63" s="135"/>
      <c r="J63" s="135"/>
      <c r="K63" s="135">
        <f>'将来負担比率（分子）の構造'!L$44</f>
        <v>588</v>
      </c>
      <c r="L63" s="135"/>
      <c r="M63" s="135"/>
      <c r="N63" s="135">
        <f>'将来負担比率（分子）の構造'!M$44</f>
        <v>592</v>
      </c>
      <c r="O63" s="135"/>
      <c r="P63" s="135"/>
    </row>
    <row r="64" spans="1:16" x14ac:dyDescent="0.15">
      <c r="A64" s="135" t="s">
        <v>27</v>
      </c>
      <c r="B64" s="135">
        <f>'将来負担比率（分子）の構造'!I$43</f>
        <v>8225</v>
      </c>
      <c r="C64" s="135"/>
      <c r="D64" s="135"/>
      <c r="E64" s="135">
        <f>'将来負担比率（分子）の構造'!J$43</f>
        <v>7751</v>
      </c>
      <c r="F64" s="135"/>
      <c r="G64" s="135"/>
      <c r="H64" s="135">
        <f>'将来負担比率（分子）の構造'!K$43</f>
        <v>7597</v>
      </c>
      <c r="I64" s="135"/>
      <c r="J64" s="135"/>
      <c r="K64" s="135">
        <f>'将来負担比率（分子）の構造'!L$43</f>
        <v>7686</v>
      </c>
      <c r="L64" s="135"/>
      <c r="M64" s="135"/>
      <c r="N64" s="135">
        <f>'将来負担比率（分子）の構造'!M$43</f>
        <v>7849</v>
      </c>
      <c r="O64" s="135"/>
      <c r="P64" s="135"/>
    </row>
    <row r="65" spans="1:16" x14ac:dyDescent="0.15">
      <c r="A65" s="135" t="s">
        <v>26</v>
      </c>
      <c r="B65" s="135">
        <f>'将来負担比率（分子）の構造'!I$42</f>
        <v>420</v>
      </c>
      <c r="C65" s="135"/>
      <c r="D65" s="135"/>
      <c r="E65" s="135">
        <f>'将来負担比率（分子）の構造'!J$42</f>
        <v>417</v>
      </c>
      <c r="F65" s="135"/>
      <c r="G65" s="135"/>
      <c r="H65" s="135">
        <f>'将来負担比率（分子）の構造'!K$42</f>
        <v>375</v>
      </c>
      <c r="I65" s="135"/>
      <c r="J65" s="135"/>
      <c r="K65" s="135">
        <f>'将来負担比率（分子）の構造'!L$42</f>
        <v>322</v>
      </c>
      <c r="L65" s="135"/>
      <c r="M65" s="135"/>
      <c r="N65" s="135">
        <f>'将来負担比率（分子）の構造'!M$42</f>
        <v>273</v>
      </c>
      <c r="O65" s="135"/>
      <c r="P65" s="135"/>
    </row>
    <row r="66" spans="1:16" x14ac:dyDescent="0.15">
      <c r="A66" s="135" t="s">
        <v>25</v>
      </c>
      <c r="B66" s="135">
        <f>'将来負担比率（分子）の構造'!I$41</f>
        <v>9315</v>
      </c>
      <c r="C66" s="135"/>
      <c r="D66" s="135"/>
      <c r="E66" s="135">
        <f>'将来負担比率（分子）の構造'!J$41</f>
        <v>8903</v>
      </c>
      <c r="F66" s="135"/>
      <c r="G66" s="135"/>
      <c r="H66" s="135">
        <f>'将来負担比率（分子）の構造'!K$41</f>
        <v>8232</v>
      </c>
      <c r="I66" s="135"/>
      <c r="J66" s="135"/>
      <c r="K66" s="135">
        <f>'将来負担比率（分子）の構造'!L$41</f>
        <v>7783</v>
      </c>
      <c r="L66" s="135"/>
      <c r="M66" s="135"/>
      <c r="N66" s="135">
        <f>'将来負担比率（分子）の構造'!M$41</f>
        <v>7394</v>
      </c>
      <c r="O66" s="135"/>
      <c r="P66" s="135"/>
    </row>
    <row r="67" spans="1:16" x14ac:dyDescent="0.15">
      <c r="A67" s="135" t="s">
        <v>63</v>
      </c>
      <c r="B67" s="135" t="e">
        <f>NA()</f>
        <v>#N/A</v>
      </c>
      <c r="C67" s="135">
        <f>IF(ISNUMBER('将来負担比率（分子）の構造'!I$52), IF('将来負担比率（分子）の構造'!I$52 &lt; 0, 0, '将来負担比率（分子）の構造'!I$52), NA())</f>
        <v>7127</v>
      </c>
      <c r="D67" s="135" t="e">
        <f>NA()</f>
        <v>#N/A</v>
      </c>
      <c r="E67" s="135" t="e">
        <f>NA()</f>
        <v>#N/A</v>
      </c>
      <c r="F67" s="135">
        <f>IF(ISNUMBER('将来負担比率（分子）の構造'!J$52), IF('将来負担比率（分子）の構造'!J$52 &lt; 0, 0, '将来負担比率（分子）の構造'!J$52), NA())</f>
        <v>6078</v>
      </c>
      <c r="G67" s="135" t="e">
        <f>NA()</f>
        <v>#N/A</v>
      </c>
      <c r="H67" s="135" t="e">
        <f>NA()</f>
        <v>#N/A</v>
      </c>
      <c r="I67" s="135">
        <f>IF(ISNUMBER('将来負担比率（分子）の構造'!K$52), IF('将来負担比率（分子）の構造'!K$52 &lt; 0, 0, '将来負担比率（分子）の構造'!K$52), NA())</f>
        <v>5570</v>
      </c>
      <c r="J67" s="135" t="e">
        <f>NA()</f>
        <v>#N/A</v>
      </c>
      <c r="K67" s="135" t="e">
        <f>NA()</f>
        <v>#N/A</v>
      </c>
      <c r="L67" s="135">
        <f>IF(ISNUMBER('将来負担比率（分子）の構造'!L$52), IF('将来負担比率（分子）の構造'!L$52 &lt; 0, 0, '将来負担比率（分子）の構造'!L$52), NA())</f>
        <v>5456</v>
      </c>
      <c r="M67" s="135" t="e">
        <f>NA()</f>
        <v>#N/A</v>
      </c>
      <c r="N67" s="135" t="e">
        <f>NA()</f>
        <v>#N/A</v>
      </c>
      <c r="O67" s="135">
        <f>IF(ISNUMBER('将来負担比率（分子）の構造'!M$52), IF('将来負担比率（分子）の構造'!M$52 &lt; 0, 0, '将来負担比率（分子）の構造'!M$52), NA())</f>
        <v>5495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2" t="s">
        <v>196</v>
      </c>
      <c r="DI1" s="703"/>
      <c r="DJ1" s="703"/>
      <c r="DK1" s="703"/>
      <c r="DL1" s="703"/>
      <c r="DM1" s="703"/>
      <c r="DN1" s="704"/>
      <c r="DP1" s="702" t="s">
        <v>197</v>
      </c>
      <c r="DQ1" s="703"/>
      <c r="DR1" s="703"/>
      <c r="DS1" s="703"/>
      <c r="DT1" s="703"/>
      <c r="DU1" s="703"/>
      <c r="DV1" s="703"/>
      <c r="DW1" s="703"/>
      <c r="DX1" s="703"/>
      <c r="DY1" s="703"/>
      <c r="DZ1" s="703"/>
      <c r="EA1" s="703"/>
      <c r="EB1" s="703"/>
      <c r="EC1" s="704"/>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699" t="s">
        <v>205</v>
      </c>
      <c r="AQ4" s="699"/>
      <c r="AR4" s="699"/>
      <c r="AS4" s="699"/>
      <c r="AT4" s="699"/>
      <c r="AU4" s="699"/>
      <c r="AV4" s="699"/>
      <c r="AW4" s="699"/>
      <c r="AX4" s="699"/>
      <c r="AY4" s="699"/>
      <c r="AZ4" s="699"/>
      <c r="BA4" s="699"/>
      <c r="BB4" s="699"/>
      <c r="BC4" s="699"/>
      <c r="BD4" s="699"/>
      <c r="BE4" s="699"/>
      <c r="BF4" s="699"/>
      <c r="BG4" s="699" t="s">
        <v>206</v>
      </c>
      <c r="BH4" s="699"/>
      <c r="BI4" s="699"/>
      <c r="BJ4" s="699"/>
      <c r="BK4" s="699"/>
      <c r="BL4" s="699"/>
      <c r="BM4" s="699"/>
      <c r="BN4" s="699"/>
      <c r="BO4" s="699" t="s">
        <v>203</v>
      </c>
      <c r="BP4" s="699"/>
      <c r="BQ4" s="699"/>
      <c r="BR4" s="699"/>
      <c r="BS4" s="699" t="s">
        <v>207</v>
      </c>
      <c r="BT4" s="699"/>
      <c r="BU4" s="699"/>
      <c r="BV4" s="699"/>
      <c r="BW4" s="699"/>
      <c r="BX4" s="699"/>
      <c r="BY4" s="699"/>
      <c r="BZ4" s="699"/>
      <c r="CA4" s="699"/>
      <c r="CB4" s="699"/>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67" t="s">
        <v>209</v>
      </c>
      <c r="C5" s="668"/>
      <c r="D5" s="668"/>
      <c r="E5" s="668"/>
      <c r="F5" s="668"/>
      <c r="G5" s="668"/>
      <c r="H5" s="668"/>
      <c r="I5" s="668"/>
      <c r="J5" s="668"/>
      <c r="K5" s="668"/>
      <c r="L5" s="668"/>
      <c r="M5" s="668"/>
      <c r="N5" s="668"/>
      <c r="O5" s="668"/>
      <c r="P5" s="668"/>
      <c r="Q5" s="669"/>
      <c r="R5" s="638">
        <v>1774755</v>
      </c>
      <c r="S5" s="639"/>
      <c r="T5" s="639"/>
      <c r="U5" s="639"/>
      <c r="V5" s="639"/>
      <c r="W5" s="639"/>
      <c r="X5" s="639"/>
      <c r="Y5" s="686"/>
      <c r="Z5" s="700">
        <v>20</v>
      </c>
      <c r="AA5" s="700"/>
      <c r="AB5" s="700"/>
      <c r="AC5" s="700"/>
      <c r="AD5" s="701">
        <v>1653185</v>
      </c>
      <c r="AE5" s="701"/>
      <c r="AF5" s="701"/>
      <c r="AG5" s="701"/>
      <c r="AH5" s="701"/>
      <c r="AI5" s="701"/>
      <c r="AJ5" s="701"/>
      <c r="AK5" s="701"/>
      <c r="AL5" s="687">
        <v>30.5</v>
      </c>
      <c r="AM5" s="656"/>
      <c r="AN5" s="656"/>
      <c r="AO5" s="688"/>
      <c r="AP5" s="667" t="s">
        <v>210</v>
      </c>
      <c r="AQ5" s="668"/>
      <c r="AR5" s="668"/>
      <c r="AS5" s="668"/>
      <c r="AT5" s="668"/>
      <c r="AU5" s="668"/>
      <c r="AV5" s="668"/>
      <c r="AW5" s="668"/>
      <c r="AX5" s="668"/>
      <c r="AY5" s="668"/>
      <c r="AZ5" s="668"/>
      <c r="BA5" s="668"/>
      <c r="BB5" s="668"/>
      <c r="BC5" s="668"/>
      <c r="BD5" s="668"/>
      <c r="BE5" s="668"/>
      <c r="BF5" s="669"/>
      <c r="BG5" s="588">
        <v>1640138</v>
      </c>
      <c r="BH5" s="589"/>
      <c r="BI5" s="589"/>
      <c r="BJ5" s="589"/>
      <c r="BK5" s="589"/>
      <c r="BL5" s="589"/>
      <c r="BM5" s="589"/>
      <c r="BN5" s="590"/>
      <c r="BO5" s="641">
        <v>92.4</v>
      </c>
      <c r="BP5" s="641"/>
      <c r="BQ5" s="641"/>
      <c r="BR5" s="641"/>
      <c r="BS5" s="642">
        <v>8299</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203</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82829</v>
      </c>
      <c r="S6" s="589"/>
      <c r="T6" s="589"/>
      <c r="U6" s="589"/>
      <c r="V6" s="589"/>
      <c r="W6" s="589"/>
      <c r="X6" s="589"/>
      <c r="Y6" s="590"/>
      <c r="Z6" s="641">
        <v>0.9</v>
      </c>
      <c r="AA6" s="641"/>
      <c r="AB6" s="641"/>
      <c r="AC6" s="641"/>
      <c r="AD6" s="642">
        <v>82829</v>
      </c>
      <c r="AE6" s="642"/>
      <c r="AF6" s="642"/>
      <c r="AG6" s="642"/>
      <c r="AH6" s="642"/>
      <c r="AI6" s="642"/>
      <c r="AJ6" s="642"/>
      <c r="AK6" s="642"/>
      <c r="AL6" s="611">
        <v>1.5</v>
      </c>
      <c r="AM6" s="643"/>
      <c r="AN6" s="643"/>
      <c r="AO6" s="644"/>
      <c r="AP6" s="585" t="s">
        <v>215</v>
      </c>
      <c r="AQ6" s="586"/>
      <c r="AR6" s="586"/>
      <c r="AS6" s="586"/>
      <c r="AT6" s="586"/>
      <c r="AU6" s="586"/>
      <c r="AV6" s="586"/>
      <c r="AW6" s="586"/>
      <c r="AX6" s="586"/>
      <c r="AY6" s="586"/>
      <c r="AZ6" s="586"/>
      <c r="BA6" s="586"/>
      <c r="BB6" s="586"/>
      <c r="BC6" s="586"/>
      <c r="BD6" s="586"/>
      <c r="BE6" s="586"/>
      <c r="BF6" s="587"/>
      <c r="BG6" s="588">
        <v>1640138</v>
      </c>
      <c r="BH6" s="589"/>
      <c r="BI6" s="589"/>
      <c r="BJ6" s="589"/>
      <c r="BK6" s="589"/>
      <c r="BL6" s="589"/>
      <c r="BM6" s="589"/>
      <c r="BN6" s="590"/>
      <c r="BO6" s="641">
        <v>92.4</v>
      </c>
      <c r="BP6" s="641"/>
      <c r="BQ6" s="641"/>
      <c r="BR6" s="641"/>
      <c r="BS6" s="642">
        <v>8299</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145564</v>
      </c>
      <c r="CS6" s="589"/>
      <c r="CT6" s="589"/>
      <c r="CU6" s="589"/>
      <c r="CV6" s="589"/>
      <c r="CW6" s="589"/>
      <c r="CX6" s="589"/>
      <c r="CY6" s="590"/>
      <c r="CZ6" s="641">
        <v>1.7</v>
      </c>
      <c r="DA6" s="641"/>
      <c r="DB6" s="641"/>
      <c r="DC6" s="641"/>
      <c r="DD6" s="594" t="s">
        <v>217</v>
      </c>
      <c r="DE6" s="589"/>
      <c r="DF6" s="589"/>
      <c r="DG6" s="589"/>
      <c r="DH6" s="589"/>
      <c r="DI6" s="589"/>
      <c r="DJ6" s="589"/>
      <c r="DK6" s="589"/>
      <c r="DL6" s="589"/>
      <c r="DM6" s="589"/>
      <c r="DN6" s="589"/>
      <c r="DO6" s="589"/>
      <c r="DP6" s="590"/>
      <c r="DQ6" s="594">
        <v>145564</v>
      </c>
      <c r="DR6" s="589"/>
      <c r="DS6" s="589"/>
      <c r="DT6" s="589"/>
      <c r="DU6" s="589"/>
      <c r="DV6" s="589"/>
      <c r="DW6" s="589"/>
      <c r="DX6" s="589"/>
      <c r="DY6" s="589"/>
      <c r="DZ6" s="589"/>
      <c r="EA6" s="589"/>
      <c r="EB6" s="589"/>
      <c r="EC6" s="627"/>
    </row>
    <row r="7" spans="2:143" ht="11.25" customHeight="1" x14ac:dyDescent="0.15">
      <c r="B7" s="585" t="s">
        <v>218</v>
      </c>
      <c r="C7" s="586"/>
      <c r="D7" s="586"/>
      <c r="E7" s="586"/>
      <c r="F7" s="586"/>
      <c r="G7" s="586"/>
      <c r="H7" s="586"/>
      <c r="I7" s="586"/>
      <c r="J7" s="586"/>
      <c r="K7" s="586"/>
      <c r="L7" s="586"/>
      <c r="M7" s="586"/>
      <c r="N7" s="586"/>
      <c r="O7" s="586"/>
      <c r="P7" s="586"/>
      <c r="Q7" s="587"/>
      <c r="R7" s="588">
        <v>3582</v>
      </c>
      <c r="S7" s="589"/>
      <c r="T7" s="589"/>
      <c r="U7" s="589"/>
      <c r="V7" s="589"/>
      <c r="W7" s="589"/>
      <c r="X7" s="589"/>
      <c r="Y7" s="590"/>
      <c r="Z7" s="641">
        <v>0</v>
      </c>
      <c r="AA7" s="641"/>
      <c r="AB7" s="641"/>
      <c r="AC7" s="641"/>
      <c r="AD7" s="642">
        <v>3582</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730193</v>
      </c>
      <c r="BH7" s="589"/>
      <c r="BI7" s="589"/>
      <c r="BJ7" s="589"/>
      <c r="BK7" s="589"/>
      <c r="BL7" s="589"/>
      <c r="BM7" s="589"/>
      <c r="BN7" s="590"/>
      <c r="BO7" s="641">
        <v>41.1</v>
      </c>
      <c r="BP7" s="641"/>
      <c r="BQ7" s="641"/>
      <c r="BR7" s="641"/>
      <c r="BS7" s="642">
        <v>8299</v>
      </c>
      <c r="BT7" s="642"/>
      <c r="BU7" s="642"/>
      <c r="BV7" s="642"/>
      <c r="BW7" s="642"/>
      <c r="BX7" s="642"/>
      <c r="BY7" s="642"/>
      <c r="BZ7" s="642"/>
      <c r="CA7" s="642"/>
      <c r="CB7" s="678"/>
      <c r="CD7" s="620" t="s">
        <v>220</v>
      </c>
      <c r="CE7" s="621"/>
      <c r="CF7" s="621"/>
      <c r="CG7" s="621"/>
      <c r="CH7" s="621"/>
      <c r="CI7" s="621"/>
      <c r="CJ7" s="621"/>
      <c r="CK7" s="621"/>
      <c r="CL7" s="621"/>
      <c r="CM7" s="621"/>
      <c r="CN7" s="621"/>
      <c r="CO7" s="621"/>
      <c r="CP7" s="621"/>
      <c r="CQ7" s="622"/>
      <c r="CR7" s="588">
        <v>981459</v>
      </c>
      <c r="CS7" s="589"/>
      <c r="CT7" s="589"/>
      <c r="CU7" s="589"/>
      <c r="CV7" s="589"/>
      <c r="CW7" s="589"/>
      <c r="CX7" s="589"/>
      <c r="CY7" s="590"/>
      <c r="CZ7" s="641">
        <v>11.6</v>
      </c>
      <c r="DA7" s="641"/>
      <c r="DB7" s="641"/>
      <c r="DC7" s="641"/>
      <c r="DD7" s="594">
        <v>6385</v>
      </c>
      <c r="DE7" s="589"/>
      <c r="DF7" s="589"/>
      <c r="DG7" s="589"/>
      <c r="DH7" s="589"/>
      <c r="DI7" s="589"/>
      <c r="DJ7" s="589"/>
      <c r="DK7" s="589"/>
      <c r="DL7" s="589"/>
      <c r="DM7" s="589"/>
      <c r="DN7" s="589"/>
      <c r="DO7" s="589"/>
      <c r="DP7" s="590"/>
      <c r="DQ7" s="594">
        <v>867344</v>
      </c>
      <c r="DR7" s="589"/>
      <c r="DS7" s="589"/>
      <c r="DT7" s="589"/>
      <c r="DU7" s="589"/>
      <c r="DV7" s="589"/>
      <c r="DW7" s="589"/>
      <c r="DX7" s="589"/>
      <c r="DY7" s="589"/>
      <c r="DZ7" s="589"/>
      <c r="EA7" s="589"/>
      <c r="EB7" s="589"/>
      <c r="EC7" s="627"/>
    </row>
    <row r="8" spans="2:143" ht="11.25" customHeight="1" x14ac:dyDescent="0.15">
      <c r="B8" s="585" t="s">
        <v>221</v>
      </c>
      <c r="C8" s="586"/>
      <c r="D8" s="586"/>
      <c r="E8" s="586"/>
      <c r="F8" s="586"/>
      <c r="G8" s="586"/>
      <c r="H8" s="586"/>
      <c r="I8" s="586"/>
      <c r="J8" s="586"/>
      <c r="K8" s="586"/>
      <c r="L8" s="586"/>
      <c r="M8" s="586"/>
      <c r="N8" s="586"/>
      <c r="O8" s="586"/>
      <c r="P8" s="586"/>
      <c r="Q8" s="587"/>
      <c r="R8" s="588">
        <v>7435</v>
      </c>
      <c r="S8" s="589"/>
      <c r="T8" s="589"/>
      <c r="U8" s="589"/>
      <c r="V8" s="589"/>
      <c r="W8" s="589"/>
      <c r="X8" s="589"/>
      <c r="Y8" s="590"/>
      <c r="Z8" s="641">
        <v>0.1</v>
      </c>
      <c r="AA8" s="641"/>
      <c r="AB8" s="641"/>
      <c r="AC8" s="641"/>
      <c r="AD8" s="642">
        <v>7435</v>
      </c>
      <c r="AE8" s="642"/>
      <c r="AF8" s="642"/>
      <c r="AG8" s="642"/>
      <c r="AH8" s="642"/>
      <c r="AI8" s="642"/>
      <c r="AJ8" s="642"/>
      <c r="AK8" s="642"/>
      <c r="AL8" s="611">
        <v>0.1</v>
      </c>
      <c r="AM8" s="643"/>
      <c r="AN8" s="643"/>
      <c r="AO8" s="644"/>
      <c r="AP8" s="585" t="s">
        <v>222</v>
      </c>
      <c r="AQ8" s="586"/>
      <c r="AR8" s="586"/>
      <c r="AS8" s="586"/>
      <c r="AT8" s="586"/>
      <c r="AU8" s="586"/>
      <c r="AV8" s="586"/>
      <c r="AW8" s="586"/>
      <c r="AX8" s="586"/>
      <c r="AY8" s="586"/>
      <c r="AZ8" s="586"/>
      <c r="BA8" s="586"/>
      <c r="BB8" s="586"/>
      <c r="BC8" s="586"/>
      <c r="BD8" s="586"/>
      <c r="BE8" s="586"/>
      <c r="BF8" s="587"/>
      <c r="BG8" s="588">
        <v>30008</v>
      </c>
      <c r="BH8" s="589"/>
      <c r="BI8" s="589"/>
      <c r="BJ8" s="589"/>
      <c r="BK8" s="589"/>
      <c r="BL8" s="589"/>
      <c r="BM8" s="589"/>
      <c r="BN8" s="590"/>
      <c r="BO8" s="641">
        <v>1.7</v>
      </c>
      <c r="BP8" s="641"/>
      <c r="BQ8" s="641"/>
      <c r="BR8" s="641"/>
      <c r="BS8" s="594" t="s">
        <v>223</v>
      </c>
      <c r="BT8" s="589"/>
      <c r="BU8" s="589"/>
      <c r="BV8" s="589"/>
      <c r="BW8" s="589"/>
      <c r="BX8" s="589"/>
      <c r="BY8" s="589"/>
      <c r="BZ8" s="589"/>
      <c r="CA8" s="589"/>
      <c r="CB8" s="627"/>
      <c r="CD8" s="620" t="s">
        <v>224</v>
      </c>
      <c r="CE8" s="621"/>
      <c r="CF8" s="621"/>
      <c r="CG8" s="621"/>
      <c r="CH8" s="621"/>
      <c r="CI8" s="621"/>
      <c r="CJ8" s="621"/>
      <c r="CK8" s="621"/>
      <c r="CL8" s="621"/>
      <c r="CM8" s="621"/>
      <c r="CN8" s="621"/>
      <c r="CO8" s="621"/>
      <c r="CP8" s="621"/>
      <c r="CQ8" s="622"/>
      <c r="CR8" s="588">
        <v>2598132</v>
      </c>
      <c r="CS8" s="589"/>
      <c r="CT8" s="589"/>
      <c r="CU8" s="589"/>
      <c r="CV8" s="589"/>
      <c r="CW8" s="589"/>
      <c r="CX8" s="589"/>
      <c r="CY8" s="590"/>
      <c r="CZ8" s="641">
        <v>30.7</v>
      </c>
      <c r="DA8" s="641"/>
      <c r="DB8" s="641"/>
      <c r="DC8" s="641"/>
      <c r="DD8" s="594">
        <v>1118</v>
      </c>
      <c r="DE8" s="589"/>
      <c r="DF8" s="589"/>
      <c r="DG8" s="589"/>
      <c r="DH8" s="589"/>
      <c r="DI8" s="589"/>
      <c r="DJ8" s="589"/>
      <c r="DK8" s="589"/>
      <c r="DL8" s="589"/>
      <c r="DM8" s="589"/>
      <c r="DN8" s="589"/>
      <c r="DO8" s="589"/>
      <c r="DP8" s="590"/>
      <c r="DQ8" s="594">
        <v>1466069</v>
      </c>
      <c r="DR8" s="589"/>
      <c r="DS8" s="589"/>
      <c r="DT8" s="589"/>
      <c r="DU8" s="589"/>
      <c r="DV8" s="589"/>
      <c r="DW8" s="589"/>
      <c r="DX8" s="589"/>
      <c r="DY8" s="589"/>
      <c r="DZ8" s="589"/>
      <c r="EA8" s="589"/>
      <c r="EB8" s="589"/>
      <c r="EC8" s="627"/>
    </row>
    <row r="9" spans="2:143" ht="11.25" customHeight="1" x14ac:dyDescent="0.15">
      <c r="B9" s="585" t="s">
        <v>225</v>
      </c>
      <c r="C9" s="586"/>
      <c r="D9" s="586"/>
      <c r="E9" s="586"/>
      <c r="F9" s="586"/>
      <c r="G9" s="586"/>
      <c r="H9" s="586"/>
      <c r="I9" s="586"/>
      <c r="J9" s="586"/>
      <c r="K9" s="586"/>
      <c r="L9" s="586"/>
      <c r="M9" s="586"/>
      <c r="N9" s="586"/>
      <c r="O9" s="586"/>
      <c r="P9" s="586"/>
      <c r="Q9" s="587"/>
      <c r="R9" s="588">
        <v>3962</v>
      </c>
      <c r="S9" s="589"/>
      <c r="T9" s="589"/>
      <c r="U9" s="589"/>
      <c r="V9" s="589"/>
      <c r="W9" s="589"/>
      <c r="X9" s="589"/>
      <c r="Y9" s="590"/>
      <c r="Z9" s="641">
        <v>0</v>
      </c>
      <c r="AA9" s="641"/>
      <c r="AB9" s="641"/>
      <c r="AC9" s="641"/>
      <c r="AD9" s="642">
        <v>3962</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595791</v>
      </c>
      <c r="BH9" s="589"/>
      <c r="BI9" s="589"/>
      <c r="BJ9" s="589"/>
      <c r="BK9" s="589"/>
      <c r="BL9" s="589"/>
      <c r="BM9" s="589"/>
      <c r="BN9" s="590"/>
      <c r="BO9" s="641">
        <v>33.6</v>
      </c>
      <c r="BP9" s="641"/>
      <c r="BQ9" s="641"/>
      <c r="BR9" s="641"/>
      <c r="BS9" s="594" t="s">
        <v>223</v>
      </c>
      <c r="BT9" s="589"/>
      <c r="BU9" s="589"/>
      <c r="BV9" s="589"/>
      <c r="BW9" s="589"/>
      <c r="BX9" s="589"/>
      <c r="BY9" s="589"/>
      <c r="BZ9" s="589"/>
      <c r="CA9" s="589"/>
      <c r="CB9" s="627"/>
      <c r="CD9" s="620" t="s">
        <v>227</v>
      </c>
      <c r="CE9" s="621"/>
      <c r="CF9" s="621"/>
      <c r="CG9" s="621"/>
      <c r="CH9" s="621"/>
      <c r="CI9" s="621"/>
      <c r="CJ9" s="621"/>
      <c r="CK9" s="621"/>
      <c r="CL9" s="621"/>
      <c r="CM9" s="621"/>
      <c r="CN9" s="621"/>
      <c r="CO9" s="621"/>
      <c r="CP9" s="621"/>
      <c r="CQ9" s="622"/>
      <c r="CR9" s="588">
        <v>759310</v>
      </c>
      <c r="CS9" s="589"/>
      <c r="CT9" s="589"/>
      <c r="CU9" s="589"/>
      <c r="CV9" s="589"/>
      <c r="CW9" s="589"/>
      <c r="CX9" s="589"/>
      <c r="CY9" s="590"/>
      <c r="CZ9" s="641">
        <v>9</v>
      </c>
      <c r="DA9" s="641"/>
      <c r="DB9" s="641"/>
      <c r="DC9" s="641"/>
      <c r="DD9" s="594">
        <v>2082</v>
      </c>
      <c r="DE9" s="589"/>
      <c r="DF9" s="589"/>
      <c r="DG9" s="589"/>
      <c r="DH9" s="589"/>
      <c r="DI9" s="589"/>
      <c r="DJ9" s="589"/>
      <c r="DK9" s="589"/>
      <c r="DL9" s="589"/>
      <c r="DM9" s="589"/>
      <c r="DN9" s="589"/>
      <c r="DO9" s="589"/>
      <c r="DP9" s="590"/>
      <c r="DQ9" s="594">
        <v>701922</v>
      </c>
      <c r="DR9" s="589"/>
      <c r="DS9" s="589"/>
      <c r="DT9" s="589"/>
      <c r="DU9" s="589"/>
      <c r="DV9" s="589"/>
      <c r="DW9" s="589"/>
      <c r="DX9" s="589"/>
      <c r="DY9" s="589"/>
      <c r="DZ9" s="589"/>
      <c r="EA9" s="589"/>
      <c r="EB9" s="589"/>
      <c r="EC9" s="627"/>
    </row>
    <row r="10" spans="2:143" ht="11.25" customHeight="1" x14ac:dyDescent="0.15">
      <c r="B10" s="585" t="s">
        <v>228</v>
      </c>
      <c r="C10" s="586"/>
      <c r="D10" s="586"/>
      <c r="E10" s="586"/>
      <c r="F10" s="586"/>
      <c r="G10" s="586"/>
      <c r="H10" s="586"/>
      <c r="I10" s="586"/>
      <c r="J10" s="586"/>
      <c r="K10" s="586"/>
      <c r="L10" s="586"/>
      <c r="M10" s="586"/>
      <c r="N10" s="586"/>
      <c r="O10" s="586"/>
      <c r="P10" s="586"/>
      <c r="Q10" s="587"/>
      <c r="R10" s="588">
        <v>242501</v>
      </c>
      <c r="S10" s="589"/>
      <c r="T10" s="589"/>
      <c r="U10" s="589"/>
      <c r="V10" s="589"/>
      <c r="W10" s="589"/>
      <c r="X10" s="589"/>
      <c r="Y10" s="590"/>
      <c r="Z10" s="641">
        <v>2.7</v>
      </c>
      <c r="AA10" s="641"/>
      <c r="AB10" s="641"/>
      <c r="AC10" s="641"/>
      <c r="AD10" s="642">
        <v>242501</v>
      </c>
      <c r="AE10" s="642"/>
      <c r="AF10" s="642"/>
      <c r="AG10" s="642"/>
      <c r="AH10" s="642"/>
      <c r="AI10" s="642"/>
      <c r="AJ10" s="642"/>
      <c r="AK10" s="642"/>
      <c r="AL10" s="611">
        <v>4.5</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53580</v>
      </c>
      <c r="BH10" s="589"/>
      <c r="BI10" s="589"/>
      <c r="BJ10" s="589"/>
      <c r="BK10" s="589"/>
      <c r="BL10" s="589"/>
      <c r="BM10" s="589"/>
      <c r="BN10" s="590"/>
      <c r="BO10" s="641">
        <v>3</v>
      </c>
      <c r="BP10" s="641"/>
      <c r="BQ10" s="641"/>
      <c r="BR10" s="641"/>
      <c r="BS10" s="594" t="s">
        <v>223</v>
      </c>
      <c r="BT10" s="589"/>
      <c r="BU10" s="589"/>
      <c r="BV10" s="589"/>
      <c r="BW10" s="589"/>
      <c r="BX10" s="589"/>
      <c r="BY10" s="589"/>
      <c r="BZ10" s="589"/>
      <c r="CA10" s="589"/>
      <c r="CB10" s="627"/>
      <c r="CD10" s="620" t="s">
        <v>230</v>
      </c>
      <c r="CE10" s="621"/>
      <c r="CF10" s="621"/>
      <c r="CG10" s="621"/>
      <c r="CH10" s="621"/>
      <c r="CI10" s="621"/>
      <c r="CJ10" s="621"/>
      <c r="CK10" s="621"/>
      <c r="CL10" s="621"/>
      <c r="CM10" s="621"/>
      <c r="CN10" s="621"/>
      <c r="CO10" s="621"/>
      <c r="CP10" s="621"/>
      <c r="CQ10" s="622"/>
      <c r="CR10" s="588">
        <v>35080</v>
      </c>
      <c r="CS10" s="589"/>
      <c r="CT10" s="589"/>
      <c r="CU10" s="589"/>
      <c r="CV10" s="589"/>
      <c r="CW10" s="589"/>
      <c r="CX10" s="589"/>
      <c r="CY10" s="590"/>
      <c r="CZ10" s="641">
        <v>0.4</v>
      </c>
      <c r="DA10" s="641"/>
      <c r="DB10" s="641"/>
      <c r="DC10" s="641"/>
      <c r="DD10" s="594" t="s">
        <v>223</v>
      </c>
      <c r="DE10" s="589"/>
      <c r="DF10" s="589"/>
      <c r="DG10" s="589"/>
      <c r="DH10" s="589"/>
      <c r="DI10" s="589"/>
      <c r="DJ10" s="589"/>
      <c r="DK10" s="589"/>
      <c r="DL10" s="589"/>
      <c r="DM10" s="589"/>
      <c r="DN10" s="589"/>
      <c r="DO10" s="589"/>
      <c r="DP10" s="590"/>
      <c r="DQ10" s="594">
        <v>20735</v>
      </c>
      <c r="DR10" s="589"/>
      <c r="DS10" s="589"/>
      <c r="DT10" s="589"/>
      <c r="DU10" s="589"/>
      <c r="DV10" s="589"/>
      <c r="DW10" s="589"/>
      <c r="DX10" s="589"/>
      <c r="DY10" s="589"/>
      <c r="DZ10" s="589"/>
      <c r="EA10" s="589"/>
      <c r="EB10" s="589"/>
      <c r="EC10" s="627"/>
    </row>
    <row r="11" spans="2:143" ht="11.25" customHeight="1" x14ac:dyDescent="0.15">
      <c r="B11" s="585" t="s">
        <v>231</v>
      </c>
      <c r="C11" s="586"/>
      <c r="D11" s="586"/>
      <c r="E11" s="586"/>
      <c r="F11" s="586"/>
      <c r="G11" s="586"/>
      <c r="H11" s="586"/>
      <c r="I11" s="586"/>
      <c r="J11" s="586"/>
      <c r="K11" s="586"/>
      <c r="L11" s="586"/>
      <c r="M11" s="586"/>
      <c r="N11" s="586"/>
      <c r="O11" s="586"/>
      <c r="P11" s="586"/>
      <c r="Q11" s="587"/>
      <c r="R11" s="588">
        <v>948</v>
      </c>
      <c r="S11" s="589"/>
      <c r="T11" s="589"/>
      <c r="U11" s="589"/>
      <c r="V11" s="589"/>
      <c r="W11" s="589"/>
      <c r="X11" s="589"/>
      <c r="Y11" s="590"/>
      <c r="Z11" s="641">
        <v>0</v>
      </c>
      <c r="AA11" s="641"/>
      <c r="AB11" s="641"/>
      <c r="AC11" s="641"/>
      <c r="AD11" s="642">
        <v>948</v>
      </c>
      <c r="AE11" s="642"/>
      <c r="AF11" s="642"/>
      <c r="AG11" s="642"/>
      <c r="AH11" s="642"/>
      <c r="AI11" s="642"/>
      <c r="AJ11" s="642"/>
      <c r="AK11" s="642"/>
      <c r="AL11" s="611">
        <v>0</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50814</v>
      </c>
      <c r="BH11" s="589"/>
      <c r="BI11" s="589"/>
      <c r="BJ11" s="589"/>
      <c r="BK11" s="589"/>
      <c r="BL11" s="589"/>
      <c r="BM11" s="589"/>
      <c r="BN11" s="590"/>
      <c r="BO11" s="641">
        <v>2.9</v>
      </c>
      <c r="BP11" s="641"/>
      <c r="BQ11" s="641"/>
      <c r="BR11" s="641"/>
      <c r="BS11" s="594">
        <v>8299</v>
      </c>
      <c r="BT11" s="589"/>
      <c r="BU11" s="589"/>
      <c r="BV11" s="589"/>
      <c r="BW11" s="589"/>
      <c r="BX11" s="589"/>
      <c r="BY11" s="589"/>
      <c r="BZ11" s="589"/>
      <c r="CA11" s="589"/>
      <c r="CB11" s="627"/>
      <c r="CD11" s="620" t="s">
        <v>233</v>
      </c>
      <c r="CE11" s="621"/>
      <c r="CF11" s="621"/>
      <c r="CG11" s="621"/>
      <c r="CH11" s="621"/>
      <c r="CI11" s="621"/>
      <c r="CJ11" s="621"/>
      <c r="CK11" s="621"/>
      <c r="CL11" s="621"/>
      <c r="CM11" s="621"/>
      <c r="CN11" s="621"/>
      <c r="CO11" s="621"/>
      <c r="CP11" s="621"/>
      <c r="CQ11" s="622"/>
      <c r="CR11" s="588">
        <v>336460</v>
      </c>
      <c r="CS11" s="589"/>
      <c r="CT11" s="589"/>
      <c r="CU11" s="589"/>
      <c r="CV11" s="589"/>
      <c r="CW11" s="589"/>
      <c r="CX11" s="589"/>
      <c r="CY11" s="590"/>
      <c r="CZ11" s="641">
        <v>4</v>
      </c>
      <c r="DA11" s="641"/>
      <c r="DB11" s="641"/>
      <c r="DC11" s="641"/>
      <c r="DD11" s="594">
        <v>59220</v>
      </c>
      <c r="DE11" s="589"/>
      <c r="DF11" s="589"/>
      <c r="DG11" s="589"/>
      <c r="DH11" s="589"/>
      <c r="DI11" s="589"/>
      <c r="DJ11" s="589"/>
      <c r="DK11" s="589"/>
      <c r="DL11" s="589"/>
      <c r="DM11" s="589"/>
      <c r="DN11" s="589"/>
      <c r="DO11" s="589"/>
      <c r="DP11" s="590"/>
      <c r="DQ11" s="594">
        <v>218331</v>
      </c>
      <c r="DR11" s="589"/>
      <c r="DS11" s="589"/>
      <c r="DT11" s="589"/>
      <c r="DU11" s="589"/>
      <c r="DV11" s="589"/>
      <c r="DW11" s="589"/>
      <c r="DX11" s="589"/>
      <c r="DY11" s="589"/>
      <c r="DZ11" s="589"/>
      <c r="EA11" s="589"/>
      <c r="EB11" s="589"/>
      <c r="EC11" s="627"/>
    </row>
    <row r="12" spans="2:143" ht="11.25" customHeight="1" x14ac:dyDescent="0.15">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686476</v>
      </c>
      <c r="BH12" s="589"/>
      <c r="BI12" s="589"/>
      <c r="BJ12" s="589"/>
      <c r="BK12" s="589"/>
      <c r="BL12" s="589"/>
      <c r="BM12" s="589"/>
      <c r="BN12" s="590"/>
      <c r="BO12" s="641">
        <v>38.700000000000003</v>
      </c>
      <c r="BP12" s="641"/>
      <c r="BQ12" s="641"/>
      <c r="BR12" s="641"/>
      <c r="BS12" s="594" t="s">
        <v>223</v>
      </c>
      <c r="BT12" s="589"/>
      <c r="BU12" s="589"/>
      <c r="BV12" s="589"/>
      <c r="BW12" s="589"/>
      <c r="BX12" s="589"/>
      <c r="BY12" s="589"/>
      <c r="BZ12" s="589"/>
      <c r="CA12" s="589"/>
      <c r="CB12" s="627"/>
      <c r="CD12" s="620" t="s">
        <v>236</v>
      </c>
      <c r="CE12" s="621"/>
      <c r="CF12" s="621"/>
      <c r="CG12" s="621"/>
      <c r="CH12" s="621"/>
      <c r="CI12" s="621"/>
      <c r="CJ12" s="621"/>
      <c r="CK12" s="621"/>
      <c r="CL12" s="621"/>
      <c r="CM12" s="621"/>
      <c r="CN12" s="621"/>
      <c r="CO12" s="621"/>
      <c r="CP12" s="621"/>
      <c r="CQ12" s="622"/>
      <c r="CR12" s="588">
        <v>248220</v>
      </c>
      <c r="CS12" s="589"/>
      <c r="CT12" s="589"/>
      <c r="CU12" s="589"/>
      <c r="CV12" s="589"/>
      <c r="CW12" s="589"/>
      <c r="CX12" s="589"/>
      <c r="CY12" s="590"/>
      <c r="CZ12" s="641">
        <v>2.9</v>
      </c>
      <c r="DA12" s="641"/>
      <c r="DB12" s="641"/>
      <c r="DC12" s="641"/>
      <c r="DD12" s="594" t="s">
        <v>223</v>
      </c>
      <c r="DE12" s="589"/>
      <c r="DF12" s="589"/>
      <c r="DG12" s="589"/>
      <c r="DH12" s="589"/>
      <c r="DI12" s="589"/>
      <c r="DJ12" s="589"/>
      <c r="DK12" s="589"/>
      <c r="DL12" s="589"/>
      <c r="DM12" s="589"/>
      <c r="DN12" s="589"/>
      <c r="DO12" s="589"/>
      <c r="DP12" s="590"/>
      <c r="DQ12" s="594">
        <v>110957</v>
      </c>
      <c r="DR12" s="589"/>
      <c r="DS12" s="589"/>
      <c r="DT12" s="589"/>
      <c r="DU12" s="589"/>
      <c r="DV12" s="589"/>
      <c r="DW12" s="589"/>
      <c r="DX12" s="589"/>
      <c r="DY12" s="589"/>
      <c r="DZ12" s="589"/>
      <c r="EA12" s="589"/>
      <c r="EB12" s="589"/>
      <c r="EC12" s="627"/>
    </row>
    <row r="13" spans="2:143" ht="11.25" customHeight="1" x14ac:dyDescent="0.15">
      <c r="B13" s="585" t="s">
        <v>237</v>
      </c>
      <c r="C13" s="586"/>
      <c r="D13" s="586"/>
      <c r="E13" s="586"/>
      <c r="F13" s="586"/>
      <c r="G13" s="586"/>
      <c r="H13" s="586"/>
      <c r="I13" s="586"/>
      <c r="J13" s="586"/>
      <c r="K13" s="586"/>
      <c r="L13" s="586"/>
      <c r="M13" s="586"/>
      <c r="N13" s="586"/>
      <c r="O13" s="586"/>
      <c r="P13" s="586"/>
      <c r="Q13" s="587"/>
      <c r="R13" s="588">
        <v>10200</v>
      </c>
      <c r="S13" s="589"/>
      <c r="T13" s="589"/>
      <c r="U13" s="589"/>
      <c r="V13" s="589"/>
      <c r="W13" s="589"/>
      <c r="X13" s="589"/>
      <c r="Y13" s="590"/>
      <c r="Z13" s="641">
        <v>0.1</v>
      </c>
      <c r="AA13" s="641"/>
      <c r="AB13" s="641"/>
      <c r="AC13" s="641"/>
      <c r="AD13" s="642">
        <v>10200</v>
      </c>
      <c r="AE13" s="642"/>
      <c r="AF13" s="642"/>
      <c r="AG13" s="642"/>
      <c r="AH13" s="642"/>
      <c r="AI13" s="642"/>
      <c r="AJ13" s="642"/>
      <c r="AK13" s="642"/>
      <c r="AL13" s="611">
        <v>0.2</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680918</v>
      </c>
      <c r="BH13" s="589"/>
      <c r="BI13" s="589"/>
      <c r="BJ13" s="589"/>
      <c r="BK13" s="589"/>
      <c r="BL13" s="589"/>
      <c r="BM13" s="589"/>
      <c r="BN13" s="590"/>
      <c r="BO13" s="641">
        <v>38.4</v>
      </c>
      <c r="BP13" s="641"/>
      <c r="BQ13" s="641"/>
      <c r="BR13" s="641"/>
      <c r="BS13" s="594" t="s">
        <v>223</v>
      </c>
      <c r="BT13" s="589"/>
      <c r="BU13" s="589"/>
      <c r="BV13" s="589"/>
      <c r="BW13" s="589"/>
      <c r="BX13" s="589"/>
      <c r="BY13" s="589"/>
      <c r="BZ13" s="589"/>
      <c r="CA13" s="589"/>
      <c r="CB13" s="627"/>
      <c r="CD13" s="620" t="s">
        <v>239</v>
      </c>
      <c r="CE13" s="621"/>
      <c r="CF13" s="621"/>
      <c r="CG13" s="621"/>
      <c r="CH13" s="621"/>
      <c r="CI13" s="621"/>
      <c r="CJ13" s="621"/>
      <c r="CK13" s="621"/>
      <c r="CL13" s="621"/>
      <c r="CM13" s="621"/>
      <c r="CN13" s="621"/>
      <c r="CO13" s="621"/>
      <c r="CP13" s="621"/>
      <c r="CQ13" s="622"/>
      <c r="CR13" s="588">
        <v>1159846</v>
      </c>
      <c r="CS13" s="589"/>
      <c r="CT13" s="589"/>
      <c r="CU13" s="589"/>
      <c r="CV13" s="589"/>
      <c r="CW13" s="589"/>
      <c r="CX13" s="589"/>
      <c r="CY13" s="590"/>
      <c r="CZ13" s="641">
        <v>13.7</v>
      </c>
      <c r="DA13" s="641"/>
      <c r="DB13" s="641"/>
      <c r="DC13" s="641"/>
      <c r="DD13" s="594">
        <v>79479</v>
      </c>
      <c r="DE13" s="589"/>
      <c r="DF13" s="589"/>
      <c r="DG13" s="589"/>
      <c r="DH13" s="589"/>
      <c r="DI13" s="589"/>
      <c r="DJ13" s="589"/>
      <c r="DK13" s="589"/>
      <c r="DL13" s="589"/>
      <c r="DM13" s="589"/>
      <c r="DN13" s="589"/>
      <c r="DO13" s="589"/>
      <c r="DP13" s="590"/>
      <c r="DQ13" s="594">
        <v>1015833</v>
      </c>
      <c r="DR13" s="589"/>
      <c r="DS13" s="589"/>
      <c r="DT13" s="589"/>
      <c r="DU13" s="589"/>
      <c r="DV13" s="589"/>
      <c r="DW13" s="589"/>
      <c r="DX13" s="589"/>
      <c r="DY13" s="589"/>
      <c r="DZ13" s="589"/>
      <c r="EA13" s="589"/>
      <c r="EB13" s="589"/>
      <c r="EC13" s="627"/>
    </row>
    <row r="14" spans="2:143" ht="11.25" customHeight="1" x14ac:dyDescent="0.15">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30876</v>
      </c>
      <c r="BH14" s="589"/>
      <c r="BI14" s="589"/>
      <c r="BJ14" s="589"/>
      <c r="BK14" s="589"/>
      <c r="BL14" s="589"/>
      <c r="BM14" s="589"/>
      <c r="BN14" s="590"/>
      <c r="BO14" s="641">
        <v>1.7</v>
      </c>
      <c r="BP14" s="641"/>
      <c r="BQ14" s="641"/>
      <c r="BR14" s="641"/>
      <c r="BS14" s="594" t="s">
        <v>223</v>
      </c>
      <c r="BT14" s="589"/>
      <c r="BU14" s="589"/>
      <c r="BV14" s="589"/>
      <c r="BW14" s="589"/>
      <c r="BX14" s="589"/>
      <c r="BY14" s="589"/>
      <c r="BZ14" s="589"/>
      <c r="CA14" s="589"/>
      <c r="CB14" s="627"/>
      <c r="CD14" s="620" t="s">
        <v>242</v>
      </c>
      <c r="CE14" s="621"/>
      <c r="CF14" s="621"/>
      <c r="CG14" s="621"/>
      <c r="CH14" s="621"/>
      <c r="CI14" s="621"/>
      <c r="CJ14" s="621"/>
      <c r="CK14" s="621"/>
      <c r="CL14" s="621"/>
      <c r="CM14" s="621"/>
      <c r="CN14" s="621"/>
      <c r="CO14" s="621"/>
      <c r="CP14" s="621"/>
      <c r="CQ14" s="622"/>
      <c r="CR14" s="588">
        <v>472673</v>
      </c>
      <c r="CS14" s="589"/>
      <c r="CT14" s="589"/>
      <c r="CU14" s="589"/>
      <c r="CV14" s="589"/>
      <c r="CW14" s="589"/>
      <c r="CX14" s="589"/>
      <c r="CY14" s="590"/>
      <c r="CZ14" s="641">
        <v>5.6</v>
      </c>
      <c r="DA14" s="641"/>
      <c r="DB14" s="641"/>
      <c r="DC14" s="641"/>
      <c r="DD14" s="594" t="s">
        <v>223</v>
      </c>
      <c r="DE14" s="589"/>
      <c r="DF14" s="589"/>
      <c r="DG14" s="589"/>
      <c r="DH14" s="589"/>
      <c r="DI14" s="589"/>
      <c r="DJ14" s="589"/>
      <c r="DK14" s="589"/>
      <c r="DL14" s="589"/>
      <c r="DM14" s="589"/>
      <c r="DN14" s="589"/>
      <c r="DO14" s="589"/>
      <c r="DP14" s="590"/>
      <c r="DQ14" s="594">
        <v>472673</v>
      </c>
      <c r="DR14" s="589"/>
      <c r="DS14" s="589"/>
      <c r="DT14" s="589"/>
      <c r="DU14" s="589"/>
      <c r="DV14" s="589"/>
      <c r="DW14" s="589"/>
      <c r="DX14" s="589"/>
      <c r="DY14" s="589"/>
      <c r="DZ14" s="589"/>
      <c r="EA14" s="589"/>
      <c r="EB14" s="589"/>
      <c r="EC14" s="627"/>
    </row>
    <row r="15" spans="2:143" ht="11.25" customHeight="1" x14ac:dyDescent="0.15">
      <c r="B15" s="585" t="s">
        <v>243</v>
      </c>
      <c r="C15" s="586"/>
      <c r="D15" s="586"/>
      <c r="E15" s="586"/>
      <c r="F15" s="586"/>
      <c r="G15" s="586"/>
      <c r="H15" s="586"/>
      <c r="I15" s="586"/>
      <c r="J15" s="586"/>
      <c r="K15" s="586"/>
      <c r="L15" s="586"/>
      <c r="M15" s="586"/>
      <c r="N15" s="586"/>
      <c r="O15" s="586"/>
      <c r="P15" s="586"/>
      <c r="Q15" s="587"/>
      <c r="R15" s="588">
        <v>5250</v>
      </c>
      <c r="S15" s="589"/>
      <c r="T15" s="589"/>
      <c r="U15" s="589"/>
      <c r="V15" s="589"/>
      <c r="W15" s="589"/>
      <c r="X15" s="589"/>
      <c r="Y15" s="590"/>
      <c r="Z15" s="641">
        <v>0.1</v>
      </c>
      <c r="AA15" s="641"/>
      <c r="AB15" s="641"/>
      <c r="AC15" s="641"/>
      <c r="AD15" s="642">
        <v>5250</v>
      </c>
      <c r="AE15" s="642"/>
      <c r="AF15" s="642"/>
      <c r="AG15" s="642"/>
      <c r="AH15" s="642"/>
      <c r="AI15" s="642"/>
      <c r="AJ15" s="642"/>
      <c r="AK15" s="642"/>
      <c r="AL15" s="611">
        <v>0.1</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192593</v>
      </c>
      <c r="BH15" s="589"/>
      <c r="BI15" s="589"/>
      <c r="BJ15" s="589"/>
      <c r="BK15" s="589"/>
      <c r="BL15" s="589"/>
      <c r="BM15" s="589"/>
      <c r="BN15" s="590"/>
      <c r="BO15" s="641">
        <v>10.9</v>
      </c>
      <c r="BP15" s="641"/>
      <c r="BQ15" s="641"/>
      <c r="BR15" s="641"/>
      <c r="BS15" s="594" t="s">
        <v>223</v>
      </c>
      <c r="BT15" s="589"/>
      <c r="BU15" s="589"/>
      <c r="BV15" s="589"/>
      <c r="BW15" s="589"/>
      <c r="BX15" s="589"/>
      <c r="BY15" s="589"/>
      <c r="BZ15" s="589"/>
      <c r="CA15" s="589"/>
      <c r="CB15" s="627"/>
      <c r="CD15" s="620" t="s">
        <v>245</v>
      </c>
      <c r="CE15" s="621"/>
      <c r="CF15" s="621"/>
      <c r="CG15" s="621"/>
      <c r="CH15" s="621"/>
      <c r="CI15" s="621"/>
      <c r="CJ15" s="621"/>
      <c r="CK15" s="621"/>
      <c r="CL15" s="621"/>
      <c r="CM15" s="621"/>
      <c r="CN15" s="621"/>
      <c r="CO15" s="621"/>
      <c r="CP15" s="621"/>
      <c r="CQ15" s="622"/>
      <c r="CR15" s="588">
        <v>769125</v>
      </c>
      <c r="CS15" s="589"/>
      <c r="CT15" s="589"/>
      <c r="CU15" s="589"/>
      <c r="CV15" s="589"/>
      <c r="CW15" s="589"/>
      <c r="CX15" s="589"/>
      <c r="CY15" s="590"/>
      <c r="CZ15" s="641">
        <v>9.1</v>
      </c>
      <c r="DA15" s="641"/>
      <c r="DB15" s="641"/>
      <c r="DC15" s="641"/>
      <c r="DD15" s="594">
        <v>168022</v>
      </c>
      <c r="DE15" s="589"/>
      <c r="DF15" s="589"/>
      <c r="DG15" s="589"/>
      <c r="DH15" s="589"/>
      <c r="DI15" s="589"/>
      <c r="DJ15" s="589"/>
      <c r="DK15" s="589"/>
      <c r="DL15" s="589"/>
      <c r="DM15" s="589"/>
      <c r="DN15" s="589"/>
      <c r="DO15" s="589"/>
      <c r="DP15" s="590"/>
      <c r="DQ15" s="594">
        <v>603866</v>
      </c>
      <c r="DR15" s="589"/>
      <c r="DS15" s="589"/>
      <c r="DT15" s="589"/>
      <c r="DU15" s="589"/>
      <c r="DV15" s="589"/>
      <c r="DW15" s="589"/>
      <c r="DX15" s="589"/>
      <c r="DY15" s="589"/>
      <c r="DZ15" s="589"/>
      <c r="EA15" s="589"/>
      <c r="EB15" s="589"/>
      <c r="EC15" s="627"/>
    </row>
    <row r="16" spans="2:143" ht="11.25" customHeight="1" x14ac:dyDescent="0.15">
      <c r="B16" s="585" t="s">
        <v>246</v>
      </c>
      <c r="C16" s="586"/>
      <c r="D16" s="586"/>
      <c r="E16" s="586"/>
      <c r="F16" s="586"/>
      <c r="G16" s="586"/>
      <c r="H16" s="586"/>
      <c r="I16" s="586"/>
      <c r="J16" s="586"/>
      <c r="K16" s="586"/>
      <c r="L16" s="586"/>
      <c r="M16" s="586"/>
      <c r="N16" s="586"/>
      <c r="O16" s="586"/>
      <c r="P16" s="586"/>
      <c r="Q16" s="587"/>
      <c r="R16" s="588">
        <v>3769660</v>
      </c>
      <c r="S16" s="589"/>
      <c r="T16" s="589"/>
      <c r="U16" s="589"/>
      <c r="V16" s="589"/>
      <c r="W16" s="589"/>
      <c r="X16" s="589"/>
      <c r="Y16" s="590"/>
      <c r="Z16" s="641">
        <v>42.6</v>
      </c>
      <c r="AA16" s="641"/>
      <c r="AB16" s="641"/>
      <c r="AC16" s="641"/>
      <c r="AD16" s="642">
        <v>3400371</v>
      </c>
      <c r="AE16" s="642"/>
      <c r="AF16" s="642"/>
      <c r="AG16" s="642"/>
      <c r="AH16" s="642"/>
      <c r="AI16" s="642"/>
      <c r="AJ16" s="642"/>
      <c r="AK16" s="642"/>
      <c r="AL16" s="611">
        <v>62.7</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7"/>
      <c r="CD16" s="620" t="s">
        <v>248</v>
      </c>
      <c r="CE16" s="621"/>
      <c r="CF16" s="621"/>
      <c r="CG16" s="621"/>
      <c r="CH16" s="621"/>
      <c r="CI16" s="621"/>
      <c r="CJ16" s="621"/>
      <c r="CK16" s="621"/>
      <c r="CL16" s="621"/>
      <c r="CM16" s="621"/>
      <c r="CN16" s="621"/>
      <c r="CO16" s="621"/>
      <c r="CP16" s="621"/>
      <c r="CQ16" s="622"/>
      <c r="CR16" s="588" t="s">
        <v>223</v>
      </c>
      <c r="CS16" s="589"/>
      <c r="CT16" s="589"/>
      <c r="CU16" s="589"/>
      <c r="CV16" s="589"/>
      <c r="CW16" s="589"/>
      <c r="CX16" s="589"/>
      <c r="CY16" s="590"/>
      <c r="CZ16" s="641" t="s">
        <v>223</v>
      </c>
      <c r="DA16" s="641"/>
      <c r="DB16" s="641"/>
      <c r="DC16" s="641"/>
      <c r="DD16" s="594" t="s">
        <v>223</v>
      </c>
      <c r="DE16" s="589"/>
      <c r="DF16" s="589"/>
      <c r="DG16" s="589"/>
      <c r="DH16" s="589"/>
      <c r="DI16" s="589"/>
      <c r="DJ16" s="589"/>
      <c r="DK16" s="589"/>
      <c r="DL16" s="589"/>
      <c r="DM16" s="589"/>
      <c r="DN16" s="589"/>
      <c r="DO16" s="589"/>
      <c r="DP16" s="590"/>
      <c r="DQ16" s="594" t="s">
        <v>223</v>
      </c>
      <c r="DR16" s="589"/>
      <c r="DS16" s="589"/>
      <c r="DT16" s="589"/>
      <c r="DU16" s="589"/>
      <c r="DV16" s="589"/>
      <c r="DW16" s="589"/>
      <c r="DX16" s="589"/>
      <c r="DY16" s="589"/>
      <c r="DZ16" s="589"/>
      <c r="EA16" s="589"/>
      <c r="EB16" s="589"/>
      <c r="EC16" s="627"/>
    </row>
    <row r="17" spans="2:133" ht="11.25" customHeight="1" x14ac:dyDescent="0.15">
      <c r="B17" s="585" t="s">
        <v>249</v>
      </c>
      <c r="C17" s="586"/>
      <c r="D17" s="586"/>
      <c r="E17" s="586"/>
      <c r="F17" s="586"/>
      <c r="G17" s="586"/>
      <c r="H17" s="586"/>
      <c r="I17" s="586"/>
      <c r="J17" s="586"/>
      <c r="K17" s="586"/>
      <c r="L17" s="586"/>
      <c r="M17" s="586"/>
      <c r="N17" s="586"/>
      <c r="O17" s="586"/>
      <c r="P17" s="586"/>
      <c r="Q17" s="587"/>
      <c r="R17" s="588">
        <v>3400371</v>
      </c>
      <c r="S17" s="589"/>
      <c r="T17" s="589"/>
      <c r="U17" s="589"/>
      <c r="V17" s="589"/>
      <c r="W17" s="589"/>
      <c r="X17" s="589"/>
      <c r="Y17" s="590"/>
      <c r="Z17" s="641">
        <v>38.4</v>
      </c>
      <c r="AA17" s="641"/>
      <c r="AB17" s="641"/>
      <c r="AC17" s="641"/>
      <c r="AD17" s="642">
        <v>3400371</v>
      </c>
      <c r="AE17" s="642"/>
      <c r="AF17" s="642"/>
      <c r="AG17" s="642"/>
      <c r="AH17" s="642"/>
      <c r="AI17" s="642"/>
      <c r="AJ17" s="642"/>
      <c r="AK17" s="642"/>
      <c r="AL17" s="611">
        <v>62.7</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7"/>
      <c r="CD17" s="620" t="s">
        <v>251</v>
      </c>
      <c r="CE17" s="621"/>
      <c r="CF17" s="621"/>
      <c r="CG17" s="621"/>
      <c r="CH17" s="621"/>
      <c r="CI17" s="621"/>
      <c r="CJ17" s="621"/>
      <c r="CK17" s="621"/>
      <c r="CL17" s="621"/>
      <c r="CM17" s="621"/>
      <c r="CN17" s="621"/>
      <c r="CO17" s="621"/>
      <c r="CP17" s="621"/>
      <c r="CQ17" s="622"/>
      <c r="CR17" s="588">
        <v>960963</v>
      </c>
      <c r="CS17" s="589"/>
      <c r="CT17" s="589"/>
      <c r="CU17" s="589"/>
      <c r="CV17" s="589"/>
      <c r="CW17" s="589"/>
      <c r="CX17" s="589"/>
      <c r="CY17" s="590"/>
      <c r="CZ17" s="641">
        <v>11.3</v>
      </c>
      <c r="DA17" s="641"/>
      <c r="DB17" s="641"/>
      <c r="DC17" s="641"/>
      <c r="DD17" s="594" t="s">
        <v>223</v>
      </c>
      <c r="DE17" s="589"/>
      <c r="DF17" s="589"/>
      <c r="DG17" s="589"/>
      <c r="DH17" s="589"/>
      <c r="DI17" s="589"/>
      <c r="DJ17" s="589"/>
      <c r="DK17" s="589"/>
      <c r="DL17" s="589"/>
      <c r="DM17" s="589"/>
      <c r="DN17" s="589"/>
      <c r="DO17" s="589"/>
      <c r="DP17" s="590"/>
      <c r="DQ17" s="594">
        <v>909256</v>
      </c>
      <c r="DR17" s="589"/>
      <c r="DS17" s="589"/>
      <c r="DT17" s="589"/>
      <c r="DU17" s="589"/>
      <c r="DV17" s="589"/>
      <c r="DW17" s="589"/>
      <c r="DX17" s="589"/>
      <c r="DY17" s="589"/>
      <c r="DZ17" s="589"/>
      <c r="EA17" s="589"/>
      <c r="EB17" s="589"/>
      <c r="EC17" s="627"/>
    </row>
    <row r="18" spans="2:133" ht="11.25" customHeight="1" x14ac:dyDescent="0.15">
      <c r="B18" s="585" t="s">
        <v>252</v>
      </c>
      <c r="C18" s="586"/>
      <c r="D18" s="586"/>
      <c r="E18" s="586"/>
      <c r="F18" s="586"/>
      <c r="G18" s="586"/>
      <c r="H18" s="586"/>
      <c r="I18" s="586"/>
      <c r="J18" s="586"/>
      <c r="K18" s="586"/>
      <c r="L18" s="586"/>
      <c r="M18" s="586"/>
      <c r="N18" s="586"/>
      <c r="O18" s="586"/>
      <c r="P18" s="586"/>
      <c r="Q18" s="587"/>
      <c r="R18" s="588">
        <v>369279</v>
      </c>
      <c r="S18" s="589"/>
      <c r="T18" s="589"/>
      <c r="U18" s="589"/>
      <c r="V18" s="589"/>
      <c r="W18" s="589"/>
      <c r="X18" s="589"/>
      <c r="Y18" s="590"/>
      <c r="Z18" s="641">
        <v>4.2</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7"/>
      <c r="CD18" s="620" t="s">
        <v>254</v>
      </c>
      <c r="CE18" s="621"/>
      <c r="CF18" s="621"/>
      <c r="CG18" s="621"/>
      <c r="CH18" s="621"/>
      <c r="CI18" s="621"/>
      <c r="CJ18" s="621"/>
      <c r="CK18" s="621"/>
      <c r="CL18" s="621"/>
      <c r="CM18" s="621"/>
      <c r="CN18" s="621"/>
      <c r="CO18" s="621"/>
      <c r="CP18" s="621"/>
      <c r="CQ18" s="622"/>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7"/>
    </row>
    <row r="19" spans="2:133" ht="11.25" customHeight="1" x14ac:dyDescent="0.15">
      <c r="B19" s="585" t="s">
        <v>255</v>
      </c>
      <c r="C19" s="586"/>
      <c r="D19" s="586"/>
      <c r="E19" s="586"/>
      <c r="F19" s="586"/>
      <c r="G19" s="586"/>
      <c r="H19" s="586"/>
      <c r="I19" s="586"/>
      <c r="J19" s="586"/>
      <c r="K19" s="586"/>
      <c r="L19" s="586"/>
      <c r="M19" s="586"/>
      <c r="N19" s="586"/>
      <c r="O19" s="586"/>
      <c r="P19" s="586"/>
      <c r="Q19" s="587"/>
      <c r="R19" s="588">
        <v>10</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v>134617</v>
      </c>
      <c r="BH19" s="589"/>
      <c r="BI19" s="589"/>
      <c r="BJ19" s="589"/>
      <c r="BK19" s="589"/>
      <c r="BL19" s="589"/>
      <c r="BM19" s="589"/>
      <c r="BN19" s="590"/>
      <c r="BO19" s="641">
        <v>7.6</v>
      </c>
      <c r="BP19" s="641"/>
      <c r="BQ19" s="641"/>
      <c r="BR19" s="641"/>
      <c r="BS19" s="594" t="s">
        <v>223</v>
      </c>
      <c r="BT19" s="589"/>
      <c r="BU19" s="589"/>
      <c r="BV19" s="589"/>
      <c r="BW19" s="589"/>
      <c r="BX19" s="589"/>
      <c r="BY19" s="589"/>
      <c r="BZ19" s="589"/>
      <c r="CA19" s="589"/>
      <c r="CB19" s="627"/>
      <c r="CD19" s="620" t="s">
        <v>257</v>
      </c>
      <c r="CE19" s="621"/>
      <c r="CF19" s="621"/>
      <c r="CG19" s="621"/>
      <c r="CH19" s="621"/>
      <c r="CI19" s="621"/>
      <c r="CJ19" s="621"/>
      <c r="CK19" s="621"/>
      <c r="CL19" s="621"/>
      <c r="CM19" s="621"/>
      <c r="CN19" s="621"/>
      <c r="CO19" s="621"/>
      <c r="CP19" s="621"/>
      <c r="CQ19" s="622"/>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7"/>
    </row>
    <row r="20" spans="2:133" ht="11.25" customHeight="1" x14ac:dyDescent="0.15">
      <c r="B20" s="585" t="s">
        <v>258</v>
      </c>
      <c r="C20" s="586"/>
      <c r="D20" s="586"/>
      <c r="E20" s="586"/>
      <c r="F20" s="586"/>
      <c r="G20" s="586"/>
      <c r="H20" s="586"/>
      <c r="I20" s="586"/>
      <c r="J20" s="586"/>
      <c r="K20" s="586"/>
      <c r="L20" s="586"/>
      <c r="M20" s="586"/>
      <c r="N20" s="586"/>
      <c r="O20" s="586"/>
      <c r="P20" s="586"/>
      <c r="Q20" s="587"/>
      <c r="R20" s="588">
        <v>5901122</v>
      </c>
      <c r="S20" s="589"/>
      <c r="T20" s="589"/>
      <c r="U20" s="589"/>
      <c r="V20" s="589"/>
      <c r="W20" s="589"/>
      <c r="X20" s="589"/>
      <c r="Y20" s="590"/>
      <c r="Z20" s="641">
        <v>66.599999999999994</v>
      </c>
      <c r="AA20" s="641"/>
      <c r="AB20" s="641"/>
      <c r="AC20" s="641"/>
      <c r="AD20" s="642">
        <v>5410263</v>
      </c>
      <c r="AE20" s="642"/>
      <c r="AF20" s="642"/>
      <c r="AG20" s="642"/>
      <c r="AH20" s="642"/>
      <c r="AI20" s="642"/>
      <c r="AJ20" s="642"/>
      <c r="AK20" s="642"/>
      <c r="AL20" s="611">
        <v>99.8</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v>134617</v>
      </c>
      <c r="BH20" s="589"/>
      <c r="BI20" s="589"/>
      <c r="BJ20" s="589"/>
      <c r="BK20" s="589"/>
      <c r="BL20" s="589"/>
      <c r="BM20" s="589"/>
      <c r="BN20" s="590"/>
      <c r="BO20" s="641">
        <v>7.6</v>
      </c>
      <c r="BP20" s="641"/>
      <c r="BQ20" s="641"/>
      <c r="BR20" s="641"/>
      <c r="BS20" s="594" t="s">
        <v>223</v>
      </c>
      <c r="BT20" s="589"/>
      <c r="BU20" s="589"/>
      <c r="BV20" s="589"/>
      <c r="BW20" s="589"/>
      <c r="BX20" s="589"/>
      <c r="BY20" s="589"/>
      <c r="BZ20" s="589"/>
      <c r="CA20" s="589"/>
      <c r="CB20" s="627"/>
      <c r="CD20" s="620" t="s">
        <v>260</v>
      </c>
      <c r="CE20" s="621"/>
      <c r="CF20" s="621"/>
      <c r="CG20" s="621"/>
      <c r="CH20" s="621"/>
      <c r="CI20" s="621"/>
      <c r="CJ20" s="621"/>
      <c r="CK20" s="621"/>
      <c r="CL20" s="621"/>
      <c r="CM20" s="621"/>
      <c r="CN20" s="621"/>
      <c r="CO20" s="621"/>
      <c r="CP20" s="621"/>
      <c r="CQ20" s="622"/>
      <c r="CR20" s="588">
        <v>8466832</v>
      </c>
      <c r="CS20" s="589"/>
      <c r="CT20" s="589"/>
      <c r="CU20" s="589"/>
      <c r="CV20" s="589"/>
      <c r="CW20" s="589"/>
      <c r="CX20" s="589"/>
      <c r="CY20" s="590"/>
      <c r="CZ20" s="641">
        <v>100</v>
      </c>
      <c r="DA20" s="641"/>
      <c r="DB20" s="641"/>
      <c r="DC20" s="641"/>
      <c r="DD20" s="594">
        <v>316306</v>
      </c>
      <c r="DE20" s="589"/>
      <c r="DF20" s="589"/>
      <c r="DG20" s="589"/>
      <c r="DH20" s="589"/>
      <c r="DI20" s="589"/>
      <c r="DJ20" s="589"/>
      <c r="DK20" s="589"/>
      <c r="DL20" s="589"/>
      <c r="DM20" s="589"/>
      <c r="DN20" s="589"/>
      <c r="DO20" s="589"/>
      <c r="DP20" s="590"/>
      <c r="DQ20" s="594">
        <v>6532550</v>
      </c>
      <c r="DR20" s="589"/>
      <c r="DS20" s="589"/>
      <c r="DT20" s="589"/>
      <c r="DU20" s="589"/>
      <c r="DV20" s="589"/>
      <c r="DW20" s="589"/>
      <c r="DX20" s="589"/>
      <c r="DY20" s="589"/>
      <c r="DZ20" s="589"/>
      <c r="EA20" s="589"/>
      <c r="EB20" s="589"/>
      <c r="EC20" s="627"/>
    </row>
    <row r="21" spans="2:133" ht="11.25" customHeight="1" x14ac:dyDescent="0.15">
      <c r="B21" s="585" t="s">
        <v>261</v>
      </c>
      <c r="C21" s="586"/>
      <c r="D21" s="586"/>
      <c r="E21" s="586"/>
      <c r="F21" s="586"/>
      <c r="G21" s="586"/>
      <c r="H21" s="586"/>
      <c r="I21" s="586"/>
      <c r="J21" s="586"/>
      <c r="K21" s="586"/>
      <c r="L21" s="586"/>
      <c r="M21" s="586"/>
      <c r="N21" s="586"/>
      <c r="O21" s="586"/>
      <c r="P21" s="586"/>
      <c r="Q21" s="587"/>
      <c r="R21" s="588">
        <v>2366</v>
      </c>
      <c r="S21" s="589"/>
      <c r="T21" s="589"/>
      <c r="U21" s="589"/>
      <c r="V21" s="589"/>
      <c r="W21" s="589"/>
      <c r="X21" s="589"/>
      <c r="Y21" s="590"/>
      <c r="Z21" s="641">
        <v>0</v>
      </c>
      <c r="AA21" s="641"/>
      <c r="AB21" s="641"/>
      <c r="AC21" s="641"/>
      <c r="AD21" s="642">
        <v>2366</v>
      </c>
      <c r="AE21" s="642"/>
      <c r="AF21" s="642"/>
      <c r="AG21" s="642"/>
      <c r="AH21" s="642"/>
      <c r="AI21" s="642"/>
      <c r="AJ21" s="642"/>
      <c r="AK21" s="642"/>
      <c r="AL21" s="611">
        <v>0</v>
      </c>
      <c r="AM21" s="643"/>
      <c r="AN21" s="643"/>
      <c r="AO21" s="644"/>
      <c r="AP21" s="682" t="s">
        <v>262</v>
      </c>
      <c r="AQ21" s="689"/>
      <c r="AR21" s="689"/>
      <c r="AS21" s="689"/>
      <c r="AT21" s="689"/>
      <c r="AU21" s="689"/>
      <c r="AV21" s="689"/>
      <c r="AW21" s="689"/>
      <c r="AX21" s="689"/>
      <c r="AY21" s="689"/>
      <c r="AZ21" s="689"/>
      <c r="BA21" s="689"/>
      <c r="BB21" s="689"/>
      <c r="BC21" s="689"/>
      <c r="BD21" s="689"/>
      <c r="BE21" s="689"/>
      <c r="BF21" s="684"/>
      <c r="BG21" s="588">
        <v>13047</v>
      </c>
      <c r="BH21" s="589"/>
      <c r="BI21" s="589"/>
      <c r="BJ21" s="589"/>
      <c r="BK21" s="589"/>
      <c r="BL21" s="589"/>
      <c r="BM21" s="589"/>
      <c r="BN21" s="590"/>
      <c r="BO21" s="641">
        <v>0.7</v>
      </c>
      <c r="BP21" s="641"/>
      <c r="BQ21" s="641"/>
      <c r="BR21" s="641"/>
      <c r="BS21" s="594" t="s">
        <v>223</v>
      </c>
      <c r="BT21" s="589"/>
      <c r="BU21" s="589"/>
      <c r="BV21" s="589"/>
      <c r="BW21" s="589"/>
      <c r="BX21" s="589"/>
      <c r="BY21" s="589"/>
      <c r="BZ21" s="589"/>
      <c r="CA21" s="589"/>
      <c r="CB21" s="627"/>
      <c r="CD21" s="614"/>
      <c r="CE21" s="615"/>
      <c r="CF21" s="615"/>
      <c r="CG21" s="615"/>
      <c r="CH21" s="615"/>
      <c r="CI21" s="615"/>
      <c r="CJ21" s="615"/>
      <c r="CK21" s="615"/>
      <c r="CL21" s="615"/>
      <c r="CM21" s="615"/>
      <c r="CN21" s="615"/>
      <c r="CO21" s="615"/>
      <c r="CP21" s="615"/>
      <c r="CQ21" s="616"/>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7"/>
    </row>
    <row r="22" spans="2:133" ht="11.25" customHeight="1" x14ac:dyDescent="0.15">
      <c r="B22" s="585" t="s">
        <v>263</v>
      </c>
      <c r="C22" s="586"/>
      <c r="D22" s="586"/>
      <c r="E22" s="586"/>
      <c r="F22" s="586"/>
      <c r="G22" s="586"/>
      <c r="H22" s="586"/>
      <c r="I22" s="586"/>
      <c r="J22" s="586"/>
      <c r="K22" s="586"/>
      <c r="L22" s="586"/>
      <c r="M22" s="586"/>
      <c r="N22" s="586"/>
      <c r="O22" s="586"/>
      <c r="P22" s="586"/>
      <c r="Q22" s="587"/>
      <c r="R22" s="588">
        <v>62954</v>
      </c>
      <c r="S22" s="589"/>
      <c r="T22" s="589"/>
      <c r="U22" s="589"/>
      <c r="V22" s="589"/>
      <c r="W22" s="589"/>
      <c r="X22" s="589"/>
      <c r="Y22" s="590"/>
      <c r="Z22" s="641">
        <v>0.7</v>
      </c>
      <c r="AA22" s="641"/>
      <c r="AB22" s="641"/>
      <c r="AC22" s="641"/>
      <c r="AD22" s="642" t="s">
        <v>223</v>
      </c>
      <c r="AE22" s="642"/>
      <c r="AF22" s="642"/>
      <c r="AG22" s="642"/>
      <c r="AH22" s="642"/>
      <c r="AI22" s="642"/>
      <c r="AJ22" s="642"/>
      <c r="AK22" s="642"/>
      <c r="AL22" s="611" t="s">
        <v>223</v>
      </c>
      <c r="AM22" s="643"/>
      <c r="AN22" s="643"/>
      <c r="AO22" s="644"/>
      <c r="AP22" s="682" t="s">
        <v>264</v>
      </c>
      <c r="AQ22" s="689"/>
      <c r="AR22" s="689"/>
      <c r="AS22" s="689"/>
      <c r="AT22" s="689"/>
      <c r="AU22" s="689"/>
      <c r="AV22" s="689"/>
      <c r="AW22" s="689"/>
      <c r="AX22" s="689"/>
      <c r="AY22" s="689"/>
      <c r="AZ22" s="689"/>
      <c r="BA22" s="689"/>
      <c r="BB22" s="689"/>
      <c r="BC22" s="689"/>
      <c r="BD22" s="689"/>
      <c r="BE22" s="689"/>
      <c r="BF22" s="684"/>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7"/>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266</v>
      </c>
      <c r="C23" s="586"/>
      <c r="D23" s="586"/>
      <c r="E23" s="586"/>
      <c r="F23" s="586"/>
      <c r="G23" s="586"/>
      <c r="H23" s="586"/>
      <c r="I23" s="586"/>
      <c r="J23" s="586"/>
      <c r="K23" s="586"/>
      <c r="L23" s="586"/>
      <c r="M23" s="586"/>
      <c r="N23" s="586"/>
      <c r="O23" s="586"/>
      <c r="P23" s="586"/>
      <c r="Q23" s="587"/>
      <c r="R23" s="588">
        <v>140439</v>
      </c>
      <c r="S23" s="589"/>
      <c r="T23" s="589"/>
      <c r="U23" s="589"/>
      <c r="V23" s="589"/>
      <c r="W23" s="589"/>
      <c r="X23" s="589"/>
      <c r="Y23" s="590"/>
      <c r="Z23" s="641">
        <v>1.6</v>
      </c>
      <c r="AA23" s="641"/>
      <c r="AB23" s="641"/>
      <c r="AC23" s="641"/>
      <c r="AD23" s="642">
        <v>5745</v>
      </c>
      <c r="AE23" s="642"/>
      <c r="AF23" s="642"/>
      <c r="AG23" s="642"/>
      <c r="AH23" s="642"/>
      <c r="AI23" s="642"/>
      <c r="AJ23" s="642"/>
      <c r="AK23" s="642"/>
      <c r="AL23" s="611">
        <v>0.1</v>
      </c>
      <c r="AM23" s="643"/>
      <c r="AN23" s="643"/>
      <c r="AO23" s="644"/>
      <c r="AP23" s="682" t="s">
        <v>267</v>
      </c>
      <c r="AQ23" s="689"/>
      <c r="AR23" s="689"/>
      <c r="AS23" s="689"/>
      <c r="AT23" s="689"/>
      <c r="AU23" s="689"/>
      <c r="AV23" s="689"/>
      <c r="AW23" s="689"/>
      <c r="AX23" s="689"/>
      <c r="AY23" s="689"/>
      <c r="AZ23" s="689"/>
      <c r="BA23" s="689"/>
      <c r="BB23" s="689"/>
      <c r="BC23" s="689"/>
      <c r="BD23" s="689"/>
      <c r="BE23" s="689"/>
      <c r="BF23" s="684"/>
      <c r="BG23" s="588">
        <v>121570</v>
      </c>
      <c r="BH23" s="589"/>
      <c r="BI23" s="589"/>
      <c r="BJ23" s="589"/>
      <c r="BK23" s="589"/>
      <c r="BL23" s="589"/>
      <c r="BM23" s="589"/>
      <c r="BN23" s="590"/>
      <c r="BO23" s="641">
        <v>6.8</v>
      </c>
      <c r="BP23" s="641"/>
      <c r="BQ23" s="641"/>
      <c r="BR23" s="641"/>
      <c r="BS23" s="594" t="s">
        <v>223</v>
      </c>
      <c r="BT23" s="589"/>
      <c r="BU23" s="589"/>
      <c r="BV23" s="589"/>
      <c r="BW23" s="589"/>
      <c r="BX23" s="589"/>
      <c r="BY23" s="589"/>
      <c r="BZ23" s="589"/>
      <c r="CA23" s="589"/>
      <c r="CB23" s="627"/>
      <c r="CD23" s="693" t="s">
        <v>205</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x14ac:dyDescent="0.15">
      <c r="B24" s="585" t="s">
        <v>273</v>
      </c>
      <c r="C24" s="586"/>
      <c r="D24" s="586"/>
      <c r="E24" s="586"/>
      <c r="F24" s="586"/>
      <c r="G24" s="586"/>
      <c r="H24" s="586"/>
      <c r="I24" s="586"/>
      <c r="J24" s="586"/>
      <c r="K24" s="586"/>
      <c r="L24" s="586"/>
      <c r="M24" s="586"/>
      <c r="N24" s="586"/>
      <c r="O24" s="586"/>
      <c r="P24" s="586"/>
      <c r="Q24" s="587"/>
      <c r="R24" s="588">
        <v>46959</v>
      </c>
      <c r="S24" s="589"/>
      <c r="T24" s="589"/>
      <c r="U24" s="589"/>
      <c r="V24" s="589"/>
      <c r="W24" s="589"/>
      <c r="X24" s="589"/>
      <c r="Y24" s="590"/>
      <c r="Z24" s="641">
        <v>0.5</v>
      </c>
      <c r="AA24" s="641"/>
      <c r="AB24" s="641"/>
      <c r="AC24" s="641"/>
      <c r="AD24" s="642" t="s">
        <v>223</v>
      </c>
      <c r="AE24" s="642"/>
      <c r="AF24" s="642"/>
      <c r="AG24" s="642"/>
      <c r="AH24" s="642"/>
      <c r="AI24" s="642"/>
      <c r="AJ24" s="642"/>
      <c r="AK24" s="642"/>
      <c r="AL24" s="611" t="s">
        <v>223</v>
      </c>
      <c r="AM24" s="643"/>
      <c r="AN24" s="643"/>
      <c r="AO24" s="644"/>
      <c r="AP24" s="682" t="s">
        <v>274</v>
      </c>
      <c r="AQ24" s="689"/>
      <c r="AR24" s="689"/>
      <c r="AS24" s="689"/>
      <c r="AT24" s="689"/>
      <c r="AU24" s="689"/>
      <c r="AV24" s="689"/>
      <c r="AW24" s="689"/>
      <c r="AX24" s="689"/>
      <c r="AY24" s="689"/>
      <c r="AZ24" s="689"/>
      <c r="BA24" s="689"/>
      <c r="BB24" s="689"/>
      <c r="BC24" s="689"/>
      <c r="BD24" s="689"/>
      <c r="BE24" s="689"/>
      <c r="BF24" s="684"/>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7"/>
      <c r="CD24" s="645" t="s">
        <v>275</v>
      </c>
      <c r="CE24" s="646"/>
      <c r="CF24" s="646"/>
      <c r="CG24" s="646"/>
      <c r="CH24" s="646"/>
      <c r="CI24" s="646"/>
      <c r="CJ24" s="646"/>
      <c r="CK24" s="646"/>
      <c r="CL24" s="646"/>
      <c r="CM24" s="646"/>
      <c r="CN24" s="646"/>
      <c r="CO24" s="646"/>
      <c r="CP24" s="646"/>
      <c r="CQ24" s="647"/>
      <c r="CR24" s="638">
        <v>3835684</v>
      </c>
      <c r="CS24" s="639"/>
      <c r="CT24" s="639"/>
      <c r="CU24" s="639"/>
      <c r="CV24" s="639"/>
      <c r="CW24" s="639"/>
      <c r="CX24" s="639"/>
      <c r="CY24" s="686"/>
      <c r="CZ24" s="690">
        <v>45.3</v>
      </c>
      <c r="DA24" s="691"/>
      <c r="DB24" s="691"/>
      <c r="DC24" s="692"/>
      <c r="DD24" s="685">
        <v>2801695</v>
      </c>
      <c r="DE24" s="639"/>
      <c r="DF24" s="639"/>
      <c r="DG24" s="639"/>
      <c r="DH24" s="639"/>
      <c r="DI24" s="639"/>
      <c r="DJ24" s="639"/>
      <c r="DK24" s="686"/>
      <c r="DL24" s="685">
        <v>2724860</v>
      </c>
      <c r="DM24" s="639"/>
      <c r="DN24" s="639"/>
      <c r="DO24" s="639"/>
      <c r="DP24" s="639"/>
      <c r="DQ24" s="639"/>
      <c r="DR24" s="639"/>
      <c r="DS24" s="639"/>
      <c r="DT24" s="639"/>
      <c r="DU24" s="639"/>
      <c r="DV24" s="686"/>
      <c r="DW24" s="687">
        <v>47.3</v>
      </c>
      <c r="DX24" s="656"/>
      <c r="DY24" s="656"/>
      <c r="DZ24" s="656"/>
      <c r="EA24" s="656"/>
      <c r="EB24" s="656"/>
      <c r="EC24" s="688"/>
    </row>
    <row r="25" spans="2:133" ht="11.25" customHeight="1" x14ac:dyDescent="0.15">
      <c r="B25" s="585" t="s">
        <v>276</v>
      </c>
      <c r="C25" s="586"/>
      <c r="D25" s="586"/>
      <c r="E25" s="586"/>
      <c r="F25" s="586"/>
      <c r="G25" s="586"/>
      <c r="H25" s="586"/>
      <c r="I25" s="586"/>
      <c r="J25" s="586"/>
      <c r="K25" s="586"/>
      <c r="L25" s="586"/>
      <c r="M25" s="586"/>
      <c r="N25" s="586"/>
      <c r="O25" s="586"/>
      <c r="P25" s="586"/>
      <c r="Q25" s="587"/>
      <c r="R25" s="588">
        <v>820278</v>
      </c>
      <c r="S25" s="589"/>
      <c r="T25" s="589"/>
      <c r="U25" s="589"/>
      <c r="V25" s="589"/>
      <c r="W25" s="589"/>
      <c r="X25" s="589"/>
      <c r="Y25" s="590"/>
      <c r="Z25" s="641">
        <v>9.3000000000000007</v>
      </c>
      <c r="AA25" s="641"/>
      <c r="AB25" s="641"/>
      <c r="AC25" s="641"/>
      <c r="AD25" s="642" t="s">
        <v>223</v>
      </c>
      <c r="AE25" s="642"/>
      <c r="AF25" s="642"/>
      <c r="AG25" s="642"/>
      <c r="AH25" s="642"/>
      <c r="AI25" s="642"/>
      <c r="AJ25" s="642"/>
      <c r="AK25" s="642"/>
      <c r="AL25" s="611" t="s">
        <v>223</v>
      </c>
      <c r="AM25" s="643"/>
      <c r="AN25" s="643"/>
      <c r="AO25" s="644"/>
      <c r="AP25" s="682" t="s">
        <v>277</v>
      </c>
      <c r="AQ25" s="689"/>
      <c r="AR25" s="689"/>
      <c r="AS25" s="689"/>
      <c r="AT25" s="689"/>
      <c r="AU25" s="689"/>
      <c r="AV25" s="689"/>
      <c r="AW25" s="689"/>
      <c r="AX25" s="689"/>
      <c r="AY25" s="689"/>
      <c r="AZ25" s="689"/>
      <c r="BA25" s="689"/>
      <c r="BB25" s="689"/>
      <c r="BC25" s="689"/>
      <c r="BD25" s="689"/>
      <c r="BE25" s="689"/>
      <c r="BF25" s="684"/>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7"/>
      <c r="CD25" s="620" t="s">
        <v>278</v>
      </c>
      <c r="CE25" s="621"/>
      <c r="CF25" s="621"/>
      <c r="CG25" s="621"/>
      <c r="CH25" s="621"/>
      <c r="CI25" s="621"/>
      <c r="CJ25" s="621"/>
      <c r="CK25" s="621"/>
      <c r="CL25" s="621"/>
      <c r="CM25" s="621"/>
      <c r="CN25" s="621"/>
      <c r="CO25" s="621"/>
      <c r="CP25" s="621"/>
      <c r="CQ25" s="622"/>
      <c r="CR25" s="588">
        <v>1591990</v>
      </c>
      <c r="CS25" s="601"/>
      <c r="CT25" s="601"/>
      <c r="CU25" s="601"/>
      <c r="CV25" s="601"/>
      <c r="CW25" s="601"/>
      <c r="CX25" s="601"/>
      <c r="CY25" s="602"/>
      <c r="CZ25" s="591">
        <v>18.8</v>
      </c>
      <c r="DA25" s="603"/>
      <c r="DB25" s="603"/>
      <c r="DC25" s="604"/>
      <c r="DD25" s="594">
        <v>1510140</v>
      </c>
      <c r="DE25" s="601"/>
      <c r="DF25" s="601"/>
      <c r="DG25" s="601"/>
      <c r="DH25" s="601"/>
      <c r="DI25" s="601"/>
      <c r="DJ25" s="601"/>
      <c r="DK25" s="602"/>
      <c r="DL25" s="594">
        <v>1440065</v>
      </c>
      <c r="DM25" s="601"/>
      <c r="DN25" s="601"/>
      <c r="DO25" s="601"/>
      <c r="DP25" s="601"/>
      <c r="DQ25" s="601"/>
      <c r="DR25" s="601"/>
      <c r="DS25" s="601"/>
      <c r="DT25" s="601"/>
      <c r="DU25" s="601"/>
      <c r="DV25" s="602"/>
      <c r="DW25" s="611">
        <v>25</v>
      </c>
      <c r="DX25" s="612"/>
      <c r="DY25" s="612"/>
      <c r="DZ25" s="612"/>
      <c r="EA25" s="612"/>
      <c r="EB25" s="612"/>
      <c r="EC25" s="613"/>
    </row>
    <row r="26" spans="2:133" ht="11.25" customHeight="1" x14ac:dyDescent="0.15">
      <c r="B26" s="679" t="s">
        <v>279</v>
      </c>
      <c r="C26" s="680"/>
      <c r="D26" s="680"/>
      <c r="E26" s="680"/>
      <c r="F26" s="680"/>
      <c r="G26" s="680"/>
      <c r="H26" s="680"/>
      <c r="I26" s="680"/>
      <c r="J26" s="680"/>
      <c r="K26" s="680"/>
      <c r="L26" s="680"/>
      <c r="M26" s="680"/>
      <c r="N26" s="680"/>
      <c r="O26" s="680"/>
      <c r="P26" s="680"/>
      <c r="Q26" s="681"/>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82" t="s">
        <v>280</v>
      </c>
      <c r="AQ26" s="683"/>
      <c r="AR26" s="683"/>
      <c r="AS26" s="683"/>
      <c r="AT26" s="683"/>
      <c r="AU26" s="683"/>
      <c r="AV26" s="683"/>
      <c r="AW26" s="683"/>
      <c r="AX26" s="683"/>
      <c r="AY26" s="683"/>
      <c r="AZ26" s="683"/>
      <c r="BA26" s="683"/>
      <c r="BB26" s="683"/>
      <c r="BC26" s="683"/>
      <c r="BD26" s="683"/>
      <c r="BE26" s="683"/>
      <c r="BF26" s="684"/>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7"/>
      <c r="CD26" s="620" t="s">
        <v>281</v>
      </c>
      <c r="CE26" s="621"/>
      <c r="CF26" s="621"/>
      <c r="CG26" s="621"/>
      <c r="CH26" s="621"/>
      <c r="CI26" s="621"/>
      <c r="CJ26" s="621"/>
      <c r="CK26" s="621"/>
      <c r="CL26" s="621"/>
      <c r="CM26" s="621"/>
      <c r="CN26" s="621"/>
      <c r="CO26" s="621"/>
      <c r="CP26" s="621"/>
      <c r="CQ26" s="622"/>
      <c r="CR26" s="588">
        <v>1003761</v>
      </c>
      <c r="CS26" s="589"/>
      <c r="CT26" s="589"/>
      <c r="CU26" s="589"/>
      <c r="CV26" s="589"/>
      <c r="CW26" s="589"/>
      <c r="CX26" s="589"/>
      <c r="CY26" s="590"/>
      <c r="CZ26" s="591">
        <v>11.9</v>
      </c>
      <c r="DA26" s="603"/>
      <c r="DB26" s="603"/>
      <c r="DC26" s="604"/>
      <c r="DD26" s="594">
        <v>948719</v>
      </c>
      <c r="DE26" s="589"/>
      <c r="DF26" s="589"/>
      <c r="DG26" s="589"/>
      <c r="DH26" s="589"/>
      <c r="DI26" s="589"/>
      <c r="DJ26" s="589"/>
      <c r="DK26" s="590"/>
      <c r="DL26" s="594" t="s">
        <v>217</v>
      </c>
      <c r="DM26" s="589"/>
      <c r="DN26" s="589"/>
      <c r="DO26" s="589"/>
      <c r="DP26" s="589"/>
      <c r="DQ26" s="589"/>
      <c r="DR26" s="589"/>
      <c r="DS26" s="589"/>
      <c r="DT26" s="589"/>
      <c r="DU26" s="589"/>
      <c r="DV26" s="590"/>
      <c r="DW26" s="611" t="s">
        <v>217</v>
      </c>
      <c r="DX26" s="612"/>
      <c r="DY26" s="612"/>
      <c r="DZ26" s="612"/>
      <c r="EA26" s="612"/>
      <c r="EB26" s="612"/>
      <c r="EC26" s="613"/>
    </row>
    <row r="27" spans="2:133" ht="11.25" customHeight="1" x14ac:dyDescent="0.15">
      <c r="B27" s="585" t="s">
        <v>282</v>
      </c>
      <c r="C27" s="586"/>
      <c r="D27" s="586"/>
      <c r="E27" s="586"/>
      <c r="F27" s="586"/>
      <c r="G27" s="586"/>
      <c r="H27" s="586"/>
      <c r="I27" s="586"/>
      <c r="J27" s="586"/>
      <c r="K27" s="586"/>
      <c r="L27" s="586"/>
      <c r="M27" s="586"/>
      <c r="N27" s="586"/>
      <c r="O27" s="586"/>
      <c r="P27" s="586"/>
      <c r="Q27" s="587"/>
      <c r="R27" s="588">
        <v>555302</v>
      </c>
      <c r="S27" s="589"/>
      <c r="T27" s="589"/>
      <c r="U27" s="589"/>
      <c r="V27" s="589"/>
      <c r="W27" s="589"/>
      <c r="X27" s="589"/>
      <c r="Y27" s="590"/>
      <c r="Z27" s="641">
        <v>6.3</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1774755</v>
      </c>
      <c r="BH27" s="589"/>
      <c r="BI27" s="589"/>
      <c r="BJ27" s="589"/>
      <c r="BK27" s="589"/>
      <c r="BL27" s="589"/>
      <c r="BM27" s="589"/>
      <c r="BN27" s="590"/>
      <c r="BO27" s="641">
        <v>100</v>
      </c>
      <c r="BP27" s="641"/>
      <c r="BQ27" s="641"/>
      <c r="BR27" s="641"/>
      <c r="BS27" s="594">
        <v>8299</v>
      </c>
      <c r="BT27" s="589"/>
      <c r="BU27" s="589"/>
      <c r="BV27" s="589"/>
      <c r="BW27" s="589"/>
      <c r="BX27" s="589"/>
      <c r="BY27" s="589"/>
      <c r="BZ27" s="589"/>
      <c r="CA27" s="589"/>
      <c r="CB27" s="627"/>
      <c r="CD27" s="620" t="s">
        <v>284</v>
      </c>
      <c r="CE27" s="621"/>
      <c r="CF27" s="621"/>
      <c r="CG27" s="621"/>
      <c r="CH27" s="621"/>
      <c r="CI27" s="621"/>
      <c r="CJ27" s="621"/>
      <c r="CK27" s="621"/>
      <c r="CL27" s="621"/>
      <c r="CM27" s="621"/>
      <c r="CN27" s="621"/>
      <c r="CO27" s="621"/>
      <c r="CP27" s="621"/>
      <c r="CQ27" s="622"/>
      <c r="CR27" s="588">
        <v>1282731</v>
      </c>
      <c r="CS27" s="601"/>
      <c r="CT27" s="601"/>
      <c r="CU27" s="601"/>
      <c r="CV27" s="601"/>
      <c r="CW27" s="601"/>
      <c r="CX27" s="601"/>
      <c r="CY27" s="602"/>
      <c r="CZ27" s="591">
        <v>15.2</v>
      </c>
      <c r="DA27" s="603"/>
      <c r="DB27" s="603"/>
      <c r="DC27" s="604"/>
      <c r="DD27" s="594">
        <v>382299</v>
      </c>
      <c r="DE27" s="601"/>
      <c r="DF27" s="601"/>
      <c r="DG27" s="601"/>
      <c r="DH27" s="601"/>
      <c r="DI27" s="601"/>
      <c r="DJ27" s="601"/>
      <c r="DK27" s="602"/>
      <c r="DL27" s="594">
        <v>375539</v>
      </c>
      <c r="DM27" s="601"/>
      <c r="DN27" s="601"/>
      <c r="DO27" s="601"/>
      <c r="DP27" s="601"/>
      <c r="DQ27" s="601"/>
      <c r="DR27" s="601"/>
      <c r="DS27" s="601"/>
      <c r="DT27" s="601"/>
      <c r="DU27" s="601"/>
      <c r="DV27" s="602"/>
      <c r="DW27" s="611">
        <v>6.5</v>
      </c>
      <c r="DX27" s="612"/>
      <c r="DY27" s="612"/>
      <c r="DZ27" s="612"/>
      <c r="EA27" s="612"/>
      <c r="EB27" s="612"/>
      <c r="EC27" s="613"/>
    </row>
    <row r="28" spans="2:133" ht="11.25" customHeight="1" x14ac:dyDescent="0.15">
      <c r="B28" s="585" t="s">
        <v>285</v>
      </c>
      <c r="C28" s="586"/>
      <c r="D28" s="586"/>
      <c r="E28" s="586"/>
      <c r="F28" s="586"/>
      <c r="G28" s="586"/>
      <c r="H28" s="586"/>
      <c r="I28" s="586"/>
      <c r="J28" s="586"/>
      <c r="K28" s="586"/>
      <c r="L28" s="586"/>
      <c r="M28" s="586"/>
      <c r="N28" s="586"/>
      <c r="O28" s="586"/>
      <c r="P28" s="586"/>
      <c r="Q28" s="587"/>
      <c r="R28" s="588">
        <v>6518</v>
      </c>
      <c r="S28" s="589"/>
      <c r="T28" s="589"/>
      <c r="U28" s="589"/>
      <c r="V28" s="589"/>
      <c r="W28" s="589"/>
      <c r="X28" s="589"/>
      <c r="Y28" s="590"/>
      <c r="Z28" s="641">
        <v>0.1</v>
      </c>
      <c r="AA28" s="641"/>
      <c r="AB28" s="641"/>
      <c r="AC28" s="641"/>
      <c r="AD28" s="642">
        <v>2374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0" t="s">
        <v>286</v>
      </c>
      <c r="CE28" s="621"/>
      <c r="CF28" s="621"/>
      <c r="CG28" s="621"/>
      <c r="CH28" s="621"/>
      <c r="CI28" s="621"/>
      <c r="CJ28" s="621"/>
      <c r="CK28" s="621"/>
      <c r="CL28" s="621"/>
      <c r="CM28" s="621"/>
      <c r="CN28" s="621"/>
      <c r="CO28" s="621"/>
      <c r="CP28" s="621"/>
      <c r="CQ28" s="622"/>
      <c r="CR28" s="588">
        <v>960963</v>
      </c>
      <c r="CS28" s="589"/>
      <c r="CT28" s="589"/>
      <c r="CU28" s="589"/>
      <c r="CV28" s="589"/>
      <c r="CW28" s="589"/>
      <c r="CX28" s="589"/>
      <c r="CY28" s="590"/>
      <c r="CZ28" s="591">
        <v>11.3</v>
      </c>
      <c r="DA28" s="603"/>
      <c r="DB28" s="603"/>
      <c r="DC28" s="604"/>
      <c r="DD28" s="594">
        <v>909256</v>
      </c>
      <c r="DE28" s="589"/>
      <c r="DF28" s="589"/>
      <c r="DG28" s="589"/>
      <c r="DH28" s="589"/>
      <c r="DI28" s="589"/>
      <c r="DJ28" s="589"/>
      <c r="DK28" s="590"/>
      <c r="DL28" s="594">
        <v>909256</v>
      </c>
      <c r="DM28" s="589"/>
      <c r="DN28" s="589"/>
      <c r="DO28" s="589"/>
      <c r="DP28" s="589"/>
      <c r="DQ28" s="589"/>
      <c r="DR28" s="589"/>
      <c r="DS28" s="589"/>
      <c r="DT28" s="589"/>
      <c r="DU28" s="589"/>
      <c r="DV28" s="590"/>
      <c r="DW28" s="611">
        <v>15.8</v>
      </c>
      <c r="DX28" s="612"/>
      <c r="DY28" s="612"/>
      <c r="DZ28" s="612"/>
      <c r="EA28" s="612"/>
      <c r="EB28" s="612"/>
      <c r="EC28" s="613"/>
    </row>
    <row r="29" spans="2:133" ht="11.25" customHeight="1" x14ac:dyDescent="0.15">
      <c r="B29" s="585" t="s">
        <v>287</v>
      </c>
      <c r="C29" s="586"/>
      <c r="D29" s="586"/>
      <c r="E29" s="586"/>
      <c r="F29" s="586"/>
      <c r="G29" s="586"/>
      <c r="H29" s="586"/>
      <c r="I29" s="586"/>
      <c r="J29" s="586"/>
      <c r="K29" s="586"/>
      <c r="L29" s="586"/>
      <c r="M29" s="586"/>
      <c r="N29" s="586"/>
      <c r="O29" s="586"/>
      <c r="P29" s="586"/>
      <c r="Q29" s="587"/>
      <c r="R29" s="588">
        <v>18687</v>
      </c>
      <c r="S29" s="589"/>
      <c r="T29" s="589"/>
      <c r="U29" s="589"/>
      <c r="V29" s="589"/>
      <c r="W29" s="589"/>
      <c r="X29" s="589"/>
      <c r="Y29" s="590"/>
      <c r="Z29" s="641">
        <v>0.2</v>
      </c>
      <c r="AA29" s="641"/>
      <c r="AB29" s="641"/>
      <c r="AC29" s="641"/>
      <c r="AD29" s="642" t="s">
        <v>223</v>
      </c>
      <c r="AE29" s="642"/>
      <c r="AF29" s="642"/>
      <c r="AG29" s="642"/>
      <c r="AH29" s="642"/>
      <c r="AI29" s="642"/>
      <c r="AJ29" s="642"/>
      <c r="AK29" s="642"/>
      <c r="AL29" s="611" t="s">
        <v>223</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288</v>
      </c>
      <c r="BH29" s="670"/>
      <c r="BI29" s="670"/>
      <c r="BJ29" s="670"/>
      <c r="BK29" s="670"/>
      <c r="BL29" s="670"/>
      <c r="BM29" s="670"/>
      <c r="BN29" s="670"/>
      <c r="BO29" s="670"/>
      <c r="BP29" s="670"/>
      <c r="BQ29" s="671"/>
      <c r="BR29" s="648" t="s">
        <v>289</v>
      </c>
      <c r="BS29" s="670"/>
      <c r="BT29" s="670"/>
      <c r="BU29" s="670"/>
      <c r="BV29" s="670"/>
      <c r="BW29" s="670"/>
      <c r="BX29" s="670"/>
      <c r="BY29" s="670"/>
      <c r="BZ29" s="670"/>
      <c r="CA29" s="670"/>
      <c r="CB29" s="671"/>
      <c r="CD29" s="672" t="s">
        <v>290</v>
      </c>
      <c r="CE29" s="673"/>
      <c r="CF29" s="620" t="s">
        <v>291</v>
      </c>
      <c r="CG29" s="621"/>
      <c r="CH29" s="621"/>
      <c r="CI29" s="621"/>
      <c r="CJ29" s="621"/>
      <c r="CK29" s="621"/>
      <c r="CL29" s="621"/>
      <c r="CM29" s="621"/>
      <c r="CN29" s="621"/>
      <c r="CO29" s="621"/>
      <c r="CP29" s="621"/>
      <c r="CQ29" s="622"/>
      <c r="CR29" s="588">
        <v>960786</v>
      </c>
      <c r="CS29" s="601"/>
      <c r="CT29" s="601"/>
      <c r="CU29" s="601"/>
      <c r="CV29" s="601"/>
      <c r="CW29" s="601"/>
      <c r="CX29" s="601"/>
      <c r="CY29" s="602"/>
      <c r="CZ29" s="591">
        <v>11.3</v>
      </c>
      <c r="DA29" s="603"/>
      <c r="DB29" s="603"/>
      <c r="DC29" s="604"/>
      <c r="DD29" s="594">
        <v>909079</v>
      </c>
      <c r="DE29" s="601"/>
      <c r="DF29" s="601"/>
      <c r="DG29" s="601"/>
      <c r="DH29" s="601"/>
      <c r="DI29" s="601"/>
      <c r="DJ29" s="601"/>
      <c r="DK29" s="602"/>
      <c r="DL29" s="594">
        <v>909079</v>
      </c>
      <c r="DM29" s="601"/>
      <c r="DN29" s="601"/>
      <c r="DO29" s="601"/>
      <c r="DP29" s="601"/>
      <c r="DQ29" s="601"/>
      <c r="DR29" s="601"/>
      <c r="DS29" s="601"/>
      <c r="DT29" s="601"/>
      <c r="DU29" s="601"/>
      <c r="DV29" s="602"/>
      <c r="DW29" s="611">
        <v>15.8</v>
      </c>
      <c r="DX29" s="612"/>
      <c r="DY29" s="612"/>
      <c r="DZ29" s="612"/>
      <c r="EA29" s="612"/>
      <c r="EB29" s="612"/>
      <c r="EC29" s="613"/>
    </row>
    <row r="30" spans="2:133" ht="11.25" customHeight="1" x14ac:dyDescent="0.15">
      <c r="B30" s="585" t="s">
        <v>292</v>
      </c>
      <c r="C30" s="586"/>
      <c r="D30" s="586"/>
      <c r="E30" s="586"/>
      <c r="F30" s="586"/>
      <c r="G30" s="586"/>
      <c r="H30" s="586"/>
      <c r="I30" s="586"/>
      <c r="J30" s="586"/>
      <c r="K30" s="586"/>
      <c r="L30" s="586"/>
      <c r="M30" s="586"/>
      <c r="N30" s="586"/>
      <c r="O30" s="586"/>
      <c r="P30" s="586"/>
      <c r="Q30" s="587"/>
      <c r="R30" s="588">
        <v>256851</v>
      </c>
      <c r="S30" s="589"/>
      <c r="T30" s="589"/>
      <c r="U30" s="589"/>
      <c r="V30" s="589"/>
      <c r="W30" s="589"/>
      <c r="X30" s="589"/>
      <c r="Y30" s="590"/>
      <c r="Z30" s="641">
        <v>2.9</v>
      </c>
      <c r="AA30" s="641"/>
      <c r="AB30" s="641"/>
      <c r="AC30" s="641"/>
      <c r="AD30" s="642" t="s">
        <v>223</v>
      </c>
      <c r="AE30" s="642"/>
      <c r="AF30" s="642"/>
      <c r="AG30" s="642"/>
      <c r="AH30" s="642"/>
      <c r="AI30" s="642"/>
      <c r="AJ30" s="642"/>
      <c r="AK30" s="642"/>
      <c r="AL30" s="611" t="s">
        <v>223</v>
      </c>
      <c r="AM30" s="643"/>
      <c r="AN30" s="643"/>
      <c r="AO30" s="644"/>
      <c r="AP30" s="658" t="s">
        <v>293</v>
      </c>
      <c r="AQ30" s="659"/>
      <c r="AR30" s="659"/>
      <c r="AS30" s="659"/>
      <c r="AT30" s="664" t="s">
        <v>294</v>
      </c>
      <c r="AU30" s="182"/>
      <c r="AV30" s="182"/>
      <c r="AW30" s="182"/>
      <c r="AX30" s="667" t="s">
        <v>172</v>
      </c>
      <c r="AY30" s="668"/>
      <c r="AZ30" s="668"/>
      <c r="BA30" s="668"/>
      <c r="BB30" s="668"/>
      <c r="BC30" s="668"/>
      <c r="BD30" s="668"/>
      <c r="BE30" s="668"/>
      <c r="BF30" s="669"/>
      <c r="BG30" s="654">
        <v>97.7</v>
      </c>
      <c r="BH30" s="655"/>
      <c r="BI30" s="655"/>
      <c r="BJ30" s="655"/>
      <c r="BK30" s="655"/>
      <c r="BL30" s="655"/>
      <c r="BM30" s="656">
        <v>91.7</v>
      </c>
      <c r="BN30" s="655"/>
      <c r="BO30" s="655"/>
      <c r="BP30" s="655"/>
      <c r="BQ30" s="657"/>
      <c r="BR30" s="654">
        <v>97.8</v>
      </c>
      <c r="BS30" s="655"/>
      <c r="BT30" s="655"/>
      <c r="BU30" s="655"/>
      <c r="BV30" s="655"/>
      <c r="BW30" s="655"/>
      <c r="BX30" s="656">
        <v>91.3</v>
      </c>
      <c r="BY30" s="655"/>
      <c r="BZ30" s="655"/>
      <c r="CA30" s="655"/>
      <c r="CB30" s="657"/>
      <c r="CD30" s="674"/>
      <c r="CE30" s="675"/>
      <c r="CF30" s="620" t="s">
        <v>295</v>
      </c>
      <c r="CG30" s="621"/>
      <c r="CH30" s="621"/>
      <c r="CI30" s="621"/>
      <c r="CJ30" s="621"/>
      <c r="CK30" s="621"/>
      <c r="CL30" s="621"/>
      <c r="CM30" s="621"/>
      <c r="CN30" s="621"/>
      <c r="CO30" s="621"/>
      <c r="CP30" s="621"/>
      <c r="CQ30" s="622"/>
      <c r="CR30" s="588">
        <v>852025</v>
      </c>
      <c r="CS30" s="589"/>
      <c r="CT30" s="589"/>
      <c r="CU30" s="589"/>
      <c r="CV30" s="589"/>
      <c r="CW30" s="589"/>
      <c r="CX30" s="589"/>
      <c r="CY30" s="590"/>
      <c r="CZ30" s="591">
        <v>10.1</v>
      </c>
      <c r="DA30" s="603"/>
      <c r="DB30" s="603"/>
      <c r="DC30" s="604"/>
      <c r="DD30" s="594">
        <v>808058</v>
      </c>
      <c r="DE30" s="589"/>
      <c r="DF30" s="589"/>
      <c r="DG30" s="589"/>
      <c r="DH30" s="589"/>
      <c r="DI30" s="589"/>
      <c r="DJ30" s="589"/>
      <c r="DK30" s="590"/>
      <c r="DL30" s="594">
        <v>808058</v>
      </c>
      <c r="DM30" s="589"/>
      <c r="DN30" s="589"/>
      <c r="DO30" s="589"/>
      <c r="DP30" s="589"/>
      <c r="DQ30" s="589"/>
      <c r="DR30" s="589"/>
      <c r="DS30" s="589"/>
      <c r="DT30" s="589"/>
      <c r="DU30" s="589"/>
      <c r="DV30" s="590"/>
      <c r="DW30" s="611">
        <v>14</v>
      </c>
      <c r="DX30" s="612"/>
      <c r="DY30" s="612"/>
      <c r="DZ30" s="612"/>
      <c r="EA30" s="612"/>
      <c r="EB30" s="612"/>
      <c r="EC30" s="613"/>
    </row>
    <row r="31" spans="2:133" ht="11.25" customHeight="1" x14ac:dyDescent="0.15">
      <c r="B31" s="585" t="s">
        <v>296</v>
      </c>
      <c r="C31" s="586"/>
      <c r="D31" s="586"/>
      <c r="E31" s="586"/>
      <c r="F31" s="586"/>
      <c r="G31" s="586"/>
      <c r="H31" s="586"/>
      <c r="I31" s="586"/>
      <c r="J31" s="586"/>
      <c r="K31" s="586"/>
      <c r="L31" s="586"/>
      <c r="M31" s="586"/>
      <c r="N31" s="586"/>
      <c r="O31" s="586"/>
      <c r="P31" s="586"/>
      <c r="Q31" s="587"/>
      <c r="R31" s="588">
        <v>305508</v>
      </c>
      <c r="S31" s="589"/>
      <c r="T31" s="589"/>
      <c r="U31" s="589"/>
      <c r="V31" s="589"/>
      <c r="W31" s="589"/>
      <c r="X31" s="589"/>
      <c r="Y31" s="590"/>
      <c r="Z31" s="641">
        <v>3.4</v>
      </c>
      <c r="AA31" s="641"/>
      <c r="AB31" s="641"/>
      <c r="AC31" s="641"/>
      <c r="AD31" s="642" t="s">
        <v>223</v>
      </c>
      <c r="AE31" s="642"/>
      <c r="AF31" s="642"/>
      <c r="AG31" s="642"/>
      <c r="AH31" s="642"/>
      <c r="AI31" s="642"/>
      <c r="AJ31" s="642"/>
      <c r="AK31" s="642"/>
      <c r="AL31" s="611" t="s">
        <v>223</v>
      </c>
      <c r="AM31" s="643"/>
      <c r="AN31" s="643"/>
      <c r="AO31" s="644"/>
      <c r="AP31" s="660"/>
      <c r="AQ31" s="661"/>
      <c r="AR31" s="661"/>
      <c r="AS31" s="661"/>
      <c r="AT31" s="665"/>
      <c r="AU31" s="181" t="s">
        <v>297</v>
      </c>
      <c r="AV31" s="181"/>
      <c r="AW31" s="181"/>
      <c r="AX31" s="585" t="s">
        <v>298</v>
      </c>
      <c r="AY31" s="586"/>
      <c r="AZ31" s="586"/>
      <c r="BA31" s="586"/>
      <c r="BB31" s="586"/>
      <c r="BC31" s="586"/>
      <c r="BD31" s="586"/>
      <c r="BE31" s="586"/>
      <c r="BF31" s="587"/>
      <c r="BG31" s="652">
        <v>98.3</v>
      </c>
      <c r="BH31" s="601"/>
      <c r="BI31" s="601"/>
      <c r="BJ31" s="601"/>
      <c r="BK31" s="601"/>
      <c r="BL31" s="601"/>
      <c r="BM31" s="643">
        <v>94</v>
      </c>
      <c r="BN31" s="653"/>
      <c r="BO31" s="653"/>
      <c r="BP31" s="653"/>
      <c r="BQ31" s="626"/>
      <c r="BR31" s="652">
        <v>98</v>
      </c>
      <c r="BS31" s="601"/>
      <c r="BT31" s="601"/>
      <c r="BU31" s="601"/>
      <c r="BV31" s="601"/>
      <c r="BW31" s="601"/>
      <c r="BX31" s="643">
        <v>93.5</v>
      </c>
      <c r="BY31" s="653"/>
      <c r="BZ31" s="653"/>
      <c r="CA31" s="653"/>
      <c r="CB31" s="626"/>
      <c r="CD31" s="674"/>
      <c r="CE31" s="675"/>
      <c r="CF31" s="620" t="s">
        <v>299</v>
      </c>
      <c r="CG31" s="621"/>
      <c r="CH31" s="621"/>
      <c r="CI31" s="621"/>
      <c r="CJ31" s="621"/>
      <c r="CK31" s="621"/>
      <c r="CL31" s="621"/>
      <c r="CM31" s="621"/>
      <c r="CN31" s="621"/>
      <c r="CO31" s="621"/>
      <c r="CP31" s="621"/>
      <c r="CQ31" s="622"/>
      <c r="CR31" s="588">
        <v>108761</v>
      </c>
      <c r="CS31" s="601"/>
      <c r="CT31" s="601"/>
      <c r="CU31" s="601"/>
      <c r="CV31" s="601"/>
      <c r="CW31" s="601"/>
      <c r="CX31" s="601"/>
      <c r="CY31" s="602"/>
      <c r="CZ31" s="591">
        <v>1.3</v>
      </c>
      <c r="DA31" s="603"/>
      <c r="DB31" s="603"/>
      <c r="DC31" s="604"/>
      <c r="DD31" s="594">
        <v>101021</v>
      </c>
      <c r="DE31" s="601"/>
      <c r="DF31" s="601"/>
      <c r="DG31" s="601"/>
      <c r="DH31" s="601"/>
      <c r="DI31" s="601"/>
      <c r="DJ31" s="601"/>
      <c r="DK31" s="602"/>
      <c r="DL31" s="594">
        <v>101021</v>
      </c>
      <c r="DM31" s="601"/>
      <c r="DN31" s="601"/>
      <c r="DO31" s="601"/>
      <c r="DP31" s="601"/>
      <c r="DQ31" s="601"/>
      <c r="DR31" s="601"/>
      <c r="DS31" s="601"/>
      <c r="DT31" s="601"/>
      <c r="DU31" s="601"/>
      <c r="DV31" s="602"/>
      <c r="DW31" s="611">
        <v>1.8</v>
      </c>
      <c r="DX31" s="612"/>
      <c r="DY31" s="612"/>
      <c r="DZ31" s="612"/>
      <c r="EA31" s="612"/>
      <c r="EB31" s="612"/>
      <c r="EC31" s="613"/>
    </row>
    <row r="32" spans="2:133" ht="11.25" customHeight="1" x14ac:dyDescent="0.15">
      <c r="B32" s="585" t="s">
        <v>300</v>
      </c>
      <c r="C32" s="586"/>
      <c r="D32" s="586"/>
      <c r="E32" s="586"/>
      <c r="F32" s="586"/>
      <c r="G32" s="586"/>
      <c r="H32" s="586"/>
      <c r="I32" s="586"/>
      <c r="J32" s="586"/>
      <c r="K32" s="586"/>
      <c r="L32" s="586"/>
      <c r="M32" s="586"/>
      <c r="N32" s="586"/>
      <c r="O32" s="586"/>
      <c r="P32" s="586"/>
      <c r="Q32" s="587"/>
      <c r="R32" s="588">
        <v>275290</v>
      </c>
      <c r="S32" s="589"/>
      <c r="T32" s="589"/>
      <c r="U32" s="589"/>
      <c r="V32" s="589"/>
      <c r="W32" s="589"/>
      <c r="X32" s="589"/>
      <c r="Y32" s="590"/>
      <c r="Z32" s="641">
        <v>3.1</v>
      </c>
      <c r="AA32" s="641"/>
      <c r="AB32" s="641"/>
      <c r="AC32" s="641"/>
      <c r="AD32" s="642">
        <v>213</v>
      </c>
      <c r="AE32" s="642"/>
      <c r="AF32" s="642"/>
      <c r="AG32" s="642"/>
      <c r="AH32" s="642"/>
      <c r="AI32" s="642"/>
      <c r="AJ32" s="642"/>
      <c r="AK32" s="642"/>
      <c r="AL32" s="611">
        <v>0</v>
      </c>
      <c r="AM32" s="643"/>
      <c r="AN32" s="643"/>
      <c r="AO32" s="644"/>
      <c r="AP32" s="662"/>
      <c r="AQ32" s="663"/>
      <c r="AR32" s="663"/>
      <c r="AS32" s="663"/>
      <c r="AT32" s="666"/>
      <c r="AU32" s="183"/>
      <c r="AV32" s="183"/>
      <c r="AW32" s="183"/>
      <c r="AX32" s="569" t="s">
        <v>301</v>
      </c>
      <c r="AY32" s="570"/>
      <c r="AZ32" s="570"/>
      <c r="BA32" s="570"/>
      <c r="BB32" s="570"/>
      <c r="BC32" s="570"/>
      <c r="BD32" s="570"/>
      <c r="BE32" s="570"/>
      <c r="BF32" s="571"/>
      <c r="BG32" s="651">
        <v>96.7</v>
      </c>
      <c r="BH32" s="573"/>
      <c r="BI32" s="573"/>
      <c r="BJ32" s="573"/>
      <c r="BK32" s="573"/>
      <c r="BL32" s="573"/>
      <c r="BM32" s="636">
        <v>89.9</v>
      </c>
      <c r="BN32" s="573"/>
      <c r="BO32" s="573"/>
      <c r="BP32" s="573"/>
      <c r="BQ32" s="618"/>
      <c r="BR32" s="651">
        <v>97.1</v>
      </c>
      <c r="BS32" s="573"/>
      <c r="BT32" s="573"/>
      <c r="BU32" s="573"/>
      <c r="BV32" s="573"/>
      <c r="BW32" s="573"/>
      <c r="BX32" s="636">
        <v>90.7</v>
      </c>
      <c r="BY32" s="573"/>
      <c r="BZ32" s="573"/>
      <c r="CA32" s="573"/>
      <c r="CB32" s="618"/>
      <c r="CD32" s="676"/>
      <c r="CE32" s="677"/>
      <c r="CF32" s="620" t="s">
        <v>302</v>
      </c>
      <c r="CG32" s="621"/>
      <c r="CH32" s="621"/>
      <c r="CI32" s="621"/>
      <c r="CJ32" s="621"/>
      <c r="CK32" s="621"/>
      <c r="CL32" s="621"/>
      <c r="CM32" s="621"/>
      <c r="CN32" s="621"/>
      <c r="CO32" s="621"/>
      <c r="CP32" s="621"/>
      <c r="CQ32" s="622"/>
      <c r="CR32" s="588">
        <v>177</v>
      </c>
      <c r="CS32" s="589"/>
      <c r="CT32" s="589"/>
      <c r="CU32" s="589"/>
      <c r="CV32" s="589"/>
      <c r="CW32" s="589"/>
      <c r="CX32" s="589"/>
      <c r="CY32" s="590"/>
      <c r="CZ32" s="591">
        <v>0</v>
      </c>
      <c r="DA32" s="603"/>
      <c r="DB32" s="603"/>
      <c r="DC32" s="604"/>
      <c r="DD32" s="594">
        <v>177</v>
      </c>
      <c r="DE32" s="589"/>
      <c r="DF32" s="589"/>
      <c r="DG32" s="589"/>
      <c r="DH32" s="589"/>
      <c r="DI32" s="589"/>
      <c r="DJ32" s="589"/>
      <c r="DK32" s="590"/>
      <c r="DL32" s="594">
        <v>177</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303</v>
      </c>
      <c r="C33" s="586"/>
      <c r="D33" s="586"/>
      <c r="E33" s="586"/>
      <c r="F33" s="586"/>
      <c r="G33" s="586"/>
      <c r="H33" s="586"/>
      <c r="I33" s="586"/>
      <c r="J33" s="586"/>
      <c r="K33" s="586"/>
      <c r="L33" s="586"/>
      <c r="M33" s="586"/>
      <c r="N33" s="586"/>
      <c r="O33" s="586"/>
      <c r="P33" s="586"/>
      <c r="Q33" s="587"/>
      <c r="R33" s="588">
        <v>463244</v>
      </c>
      <c r="S33" s="589"/>
      <c r="T33" s="589"/>
      <c r="U33" s="589"/>
      <c r="V33" s="589"/>
      <c r="W33" s="589"/>
      <c r="X33" s="589"/>
      <c r="Y33" s="590"/>
      <c r="Z33" s="641">
        <v>5.2</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0" t="s">
        <v>304</v>
      </c>
      <c r="CE33" s="621"/>
      <c r="CF33" s="621"/>
      <c r="CG33" s="621"/>
      <c r="CH33" s="621"/>
      <c r="CI33" s="621"/>
      <c r="CJ33" s="621"/>
      <c r="CK33" s="621"/>
      <c r="CL33" s="621"/>
      <c r="CM33" s="621"/>
      <c r="CN33" s="621"/>
      <c r="CO33" s="621"/>
      <c r="CP33" s="621"/>
      <c r="CQ33" s="622"/>
      <c r="CR33" s="588">
        <v>4314842</v>
      </c>
      <c r="CS33" s="601"/>
      <c r="CT33" s="601"/>
      <c r="CU33" s="601"/>
      <c r="CV33" s="601"/>
      <c r="CW33" s="601"/>
      <c r="CX33" s="601"/>
      <c r="CY33" s="602"/>
      <c r="CZ33" s="591">
        <v>51</v>
      </c>
      <c r="DA33" s="603"/>
      <c r="DB33" s="603"/>
      <c r="DC33" s="604"/>
      <c r="DD33" s="594">
        <v>3617884</v>
      </c>
      <c r="DE33" s="601"/>
      <c r="DF33" s="601"/>
      <c r="DG33" s="601"/>
      <c r="DH33" s="601"/>
      <c r="DI33" s="601"/>
      <c r="DJ33" s="601"/>
      <c r="DK33" s="602"/>
      <c r="DL33" s="594">
        <v>2823562</v>
      </c>
      <c r="DM33" s="601"/>
      <c r="DN33" s="601"/>
      <c r="DO33" s="601"/>
      <c r="DP33" s="601"/>
      <c r="DQ33" s="601"/>
      <c r="DR33" s="601"/>
      <c r="DS33" s="601"/>
      <c r="DT33" s="601"/>
      <c r="DU33" s="601"/>
      <c r="DV33" s="602"/>
      <c r="DW33" s="611">
        <v>49</v>
      </c>
      <c r="DX33" s="612"/>
      <c r="DY33" s="612"/>
      <c r="DZ33" s="612"/>
      <c r="EA33" s="612"/>
      <c r="EB33" s="612"/>
      <c r="EC33" s="613"/>
    </row>
    <row r="34" spans="2:133" ht="11.25" customHeight="1" x14ac:dyDescent="0.15">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0" t="s">
        <v>308</v>
      </c>
      <c r="CE34" s="621"/>
      <c r="CF34" s="621"/>
      <c r="CG34" s="621"/>
      <c r="CH34" s="621"/>
      <c r="CI34" s="621"/>
      <c r="CJ34" s="621"/>
      <c r="CK34" s="621"/>
      <c r="CL34" s="621"/>
      <c r="CM34" s="621"/>
      <c r="CN34" s="621"/>
      <c r="CO34" s="621"/>
      <c r="CP34" s="621"/>
      <c r="CQ34" s="622"/>
      <c r="CR34" s="588">
        <v>945960</v>
      </c>
      <c r="CS34" s="589"/>
      <c r="CT34" s="589"/>
      <c r="CU34" s="589"/>
      <c r="CV34" s="589"/>
      <c r="CW34" s="589"/>
      <c r="CX34" s="589"/>
      <c r="CY34" s="590"/>
      <c r="CZ34" s="591">
        <v>11.2</v>
      </c>
      <c r="DA34" s="603"/>
      <c r="DB34" s="603"/>
      <c r="DC34" s="604"/>
      <c r="DD34" s="594">
        <v>769074</v>
      </c>
      <c r="DE34" s="589"/>
      <c r="DF34" s="589"/>
      <c r="DG34" s="589"/>
      <c r="DH34" s="589"/>
      <c r="DI34" s="589"/>
      <c r="DJ34" s="589"/>
      <c r="DK34" s="590"/>
      <c r="DL34" s="594">
        <v>503579</v>
      </c>
      <c r="DM34" s="589"/>
      <c r="DN34" s="589"/>
      <c r="DO34" s="589"/>
      <c r="DP34" s="589"/>
      <c r="DQ34" s="589"/>
      <c r="DR34" s="589"/>
      <c r="DS34" s="589"/>
      <c r="DT34" s="589"/>
      <c r="DU34" s="589"/>
      <c r="DV34" s="590"/>
      <c r="DW34" s="611">
        <v>8.6999999999999993</v>
      </c>
      <c r="DX34" s="612"/>
      <c r="DY34" s="612"/>
      <c r="DZ34" s="612"/>
      <c r="EA34" s="612"/>
      <c r="EB34" s="612"/>
      <c r="EC34" s="613"/>
    </row>
    <row r="35" spans="2:133" ht="11.25" customHeight="1" x14ac:dyDescent="0.15">
      <c r="B35" s="585" t="s">
        <v>309</v>
      </c>
      <c r="C35" s="586"/>
      <c r="D35" s="586"/>
      <c r="E35" s="586"/>
      <c r="F35" s="586"/>
      <c r="G35" s="586"/>
      <c r="H35" s="586"/>
      <c r="I35" s="586"/>
      <c r="J35" s="586"/>
      <c r="K35" s="586"/>
      <c r="L35" s="586"/>
      <c r="M35" s="586"/>
      <c r="N35" s="586"/>
      <c r="O35" s="586"/>
      <c r="P35" s="586"/>
      <c r="Q35" s="587"/>
      <c r="R35" s="588">
        <v>343644</v>
      </c>
      <c r="S35" s="589"/>
      <c r="T35" s="589"/>
      <c r="U35" s="589"/>
      <c r="V35" s="589"/>
      <c r="W35" s="589"/>
      <c r="X35" s="589"/>
      <c r="Y35" s="590"/>
      <c r="Z35" s="641">
        <v>3.9</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1514407</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-12289</v>
      </c>
      <c r="BW35" s="639"/>
      <c r="BX35" s="639"/>
      <c r="BY35" s="639"/>
      <c r="BZ35" s="639"/>
      <c r="CA35" s="639"/>
      <c r="CB35" s="640"/>
      <c r="CD35" s="620" t="s">
        <v>312</v>
      </c>
      <c r="CE35" s="621"/>
      <c r="CF35" s="621"/>
      <c r="CG35" s="621"/>
      <c r="CH35" s="621"/>
      <c r="CI35" s="621"/>
      <c r="CJ35" s="621"/>
      <c r="CK35" s="621"/>
      <c r="CL35" s="621"/>
      <c r="CM35" s="621"/>
      <c r="CN35" s="621"/>
      <c r="CO35" s="621"/>
      <c r="CP35" s="621"/>
      <c r="CQ35" s="622"/>
      <c r="CR35" s="588">
        <v>347652</v>
      </c>
      <c r="CS35" s="601"/>
      <c r="CT35" s="601"/>
      <c r="CU35" s="601"/>
      <c r="CV35" s="601"/>
      <c r="CW35" s="601"/>
      <c r="CX35" s="601"/>
      <c r="CY35" s="602"/>
      <c r="CZ35" s="591">
        <v>4.0999999999999996</v>
      </c>
      <c r="DA35" s="603"/>
      <c r="DB35" s="603"/>
      <c r="DC35" s="604"/>
      <c r="DD35" s="594">
        <v>267006</v>
      </c>
      <c r="DE35" s="601"/>
      <c r="DF35" s="601"/>
      <c r="DG35" s="601"/>
      <c r="DH35" s="601"/>
      <c r="DI35" s="601"/>
      <c r="DJ35" s="601"/>
      <c r="DK35" s="602"/>
      <c r="DL35" s="594">
        <v>201247</v>
      </c>
      <c r="DM35" s="601"/>
      <c r="DN35" s="601"/>
      <c r="DO35" s="601"/>
      <c r="DP35" s="601"/>
      <c r="DQ35" s="601"/>
      <c r="DR35" s="601"/>
      <c r="DS35" s="601"/>
      <c r="DT35" s="601"/>
      <c r="DU35" s="601"/>
      <c r="DV35" s="602"/>
      <c r="DW35" s="611">
        <v>3.5</v>
      </c>
      <c r="DX35" s="612"/>
      <c r="DY35" s="612"/>
      <c r="DZ35" s="612"/>
      <c r="EA35" s="612"/>
      <c r="EB35" s="612"/>
      <c r="EC35" s="613"/>
    </row>
    <row r="36" spans="2:133" ht="11.25" customHeight="1" x14ac:dyDescent="0.15">
      <c r="B36" s="569" t="s">
        <v>313</v>
      </c>
      <c r="C36" s="570"/>
      <c r="D36" s="570"/>
      <c r="E36" s="570"/>
      <c r="F36" s="570"/>
      <c r="G36" s="570"/>
      <c r="H36" s="570"/>
      <c r="I36" s="570"/>
      <c r="J36" s="570"/>
      <c r="K36" s="570"/>
      <c r="L36" s="570"/>
      <c r="M36" s="570"/>
      <c r="N36" s="570"/>
      <c r="O36" s="570"/>
      <c r="P36" s="570"/>
      <c r="Q36" s="571"/>
      <c r="R36" s="572">
        <v>8855518</v>
      </c>
      <c r="S36" s="617"/>
      <c r="T36" s="617"/>
      <c r="U36" s="617"/>
      <c r="V36" s="617"/>
      <c r="W36" s="617"/>
      <c r="X36" s="617"/>
      <c r="Y36" s="632"/>
      <c r="Z36" s="633">
        <v>100</v>
      </c>
      <c r="AA36" s="633"/>
      <c r="AB36" s="633"/>
      <c r="AC36" s="633"/>
      <c r="AD36" s="634">
        <v>5420961</v>
      </c>
      <c r="AE36" s="634"/>
      <c r="AF36" s="634"/>
      <c r="AG36" s="634"/>
      <c r="AH36" s="634"/>
      <c r="AI36" s="634"/>
      <c r="AJ36" s="634"/>
      <c r="AK36" s="634"/>
      <c r="AL36" s="635">
        <v>100</v>
      </c>
      <c r="AM36" s="636"/>
      <c r="AN36" s="636"/>
      <c r="AO36" s="637"/>
      <c r="AQ36" s="623" t="s">
        <v>314</v>
      </c>
      <c r="AR36" s="624"/>
      <c r="AS36" s="624"/>
      <c r="AT36" s="624"/>
      <c r="AU36" s="624"/>
      <c r="AV36" s="624"/>
      <c r="AW36" s="624"/>
      <c r="AX36" s="624"/>
      <c r="AY36" s="625"/>
      <c r="AZ36" s="588">
        <v>493949</v>
      </c>
      <c r="BA36" s="589"/>
      <c r="BB36" s="589"/>
      <c r="BC36" s="589"/>
      <c r="BD36" s="601"/>
      <c r="BE36" s="601"/>
      <c r="BF36" s="626"/>
      <c r="BG36" s="620" t="s">
        <v>315</v>
      </c>
      <c r="BH36" s="621"/>
      <c r="BI36" s="621"/>
      <c r="BJ36" s="621"/>
      <c r="BK36" s="621"/>
      <c r="BL36" s="621"/>
      <c r="BM36" s="621"/>
      <c r="BN36" s="621"/>
      <c r="BO36" s="621"/>
      <c r="BP36" s="621"/>
      <c r="BQ36" s="621"/>
      <c r="BR36" s="621"/>
      <c r="BS36" s="621"/>
      <c r="BT36" s="621"/>
      <c r="BU36" s="622"/>
      <c r="BV36" s="588">
        <v>-63252</v>
      </c>
      <c r="BW36" s="589"/>
      <c r="BX36" s="589"/>
      <c r="BY36" s="589"/>
      <c r="BZ36" s="589"/>
      <c r="CA36" s="589"/>
      <c r="CB36" s="627"/>
      <c r="CD36" s="620" t="s">
        <v>316</v>
      </c>
      <c r="CE36" s="621"/>
      <c r="CF36" s="621"/>
      <c r="CG36" s="621"/>
      <c r="CH36" s="621"/>
      <c r="CI36" s="621"/>
      <c r="CJ36" s="621"/>
      <c r="CK36" s="621"/>
      <c r="CL36" s="621"/>
      <c r="CM36" s="621"/>
      <c r="CN36" s="621"/>
      <c r="CO36" s="621"/>
      <c r="CP36" s="621"/>
      <c r="CQ36" s="622"/>
      <c r="CR36" s="588">
        <v>1222138</v>
      </c>
      <c r="CS36" s="589"/>
      <c r="CT36" s="589"/>
      <c r="CU36" s="589"/>
      <c r="CV36" s="589"/>
      <c r="CW36" s="589"/>
      <c r="CX36" s="589"/>
      <c r="CY36" s="590"/>
      <c r="CZ36" s="591">
        <v>14.4</v>
      </c>
      <c r="DA36" s="603"/>
      <c r="DB36" s="603"/>
      <c r="DC36" s="604"/>
      <c r="DD36" s="594">
        <v>1041507</v>
      </c>
      <c r="DE36" s="589"/>
      <c r="DF36" s="589"/>
      <c r="DG36" s="589"/>
      <c r="DH36" s="589"/>
      <c r="DI36" s="589"/>
      <c r="DJ36" s="589"/>
      <c r="DK36" s="590"/>
      <c r="DL36" s="594">
        <v>890483</v>
      </c>
      <c r="DM36" s="589"/>
      <c r="DN36" s="589"/>
      <c r="DO36" s="589"/>
      <c r="DP36" s="589"/>
      <c r="DQ36" s="589"/>
      <c r="DR36" s="589"/>
      <c r="DS36" s="589"/>
      <c r="DT36" s="589"/>
      <c r="DU36" s="589"/>
      <c r="DV36" s="590"/>
      <c r="DW36" s="611">
        <v>15.4</v>
      </c>
      <c r="DX36" s="612"/>
      <c r="DY36" s="612"/>
      <c r="DZ36" s="612"/>
      <c r="EA36" s="612"/>
      <c r="EB36" s="612"/>
      <c r="EC36" s="613"/>
    </row>
    <row r="37" spans="2:133" ht="11.25" customHeight="1" x14ac:dyDescent="0.15">
      <c r="AQ37" s="623" t="s">
        <v>317</v>
      </c>
      <c r="AR37" s="624"/>
      <c r="AS37" s="624"/>
      <c r="AT37" s="624"/>
      <c r="AU37" s="624"/>
      <c r="AV37" s="624"/>
      <c r="AW37" s="624"/>
      <c r="AX37" s="624"/>
      <c r="AY37" s="625"/>
      <c r="AZ37" s="588">
        <v>69941</v>
      </c>
      <c r="BA37" s="589"/>
      <c r="BB37" s="589"/>
      <c r="BC37" s="589"/>
      <c r="BD37" s="601"/>
      <c r="BE37" s="601"/>
      <c r="BF37" s="626"/>
      <c r="BG37" s="620" t="s">
        <v>318</v>
      </c>
      <c r="BH37" s="621"/>
      <c r="BI37" s="621"/>
      <c r="BJ37" s="621"/>
      <c r="BK37" s="621"/>
      <c r="BL37" s="621"/>
      <c r="BM37" s="621"/>
      <c r="BN37" s="621"/>
      <c r="BO37" s="621"/>
      <c r="BP37" s="621"/>
      <c r="BQ37" s="621"/>
      <c r="BR37" s="621"/>
      <c r="BS37" s="621"/>
      <c r="BT37" s="621"/>
      <c r="BU37" s="622"/>
      <c r="BV37" s="588">
        <v>3325</v>
      </c>
      <c r="BW37" s="589"/>
      <c r="BX37" s="589"/>
      <c r="BY37" s="589"/>
      <c r="BZ37" s="589"/>
      <c r="CA37" s="589"/>
      <c r="CB37" s="627"/>
      <c r="CD37" s="620" t="s">
        <v>319</v>
      </c>
      <c r="CE37" s="621"/>
      <c r="CF37" s="621"/>
      <c r="CG37" s="621"/>
      <c r="CH37" s="621"/>
      <c r="CI37" s="621"/>
      <c r="CJ37" s="621"/>
      <c r="CK37" s="621"/>
      <c r="CL37" s="621"/>
      <c r="CM37" s="621"/>
      <c r="CN37" s="621"/>
      <c r="CO37" s="621"/>
      <c r="CP37" s="621"/>
      <c r="CQ37" s="622"/>
      <c r="CR37" s="588">
        <v>674221</v>
      </c>
      <c r="CS37" s="601"/>
      <c r="CT37" s="601"/>
      <c r="CU37" s="601"/>
      <c r="CV37" s="601"/>
      <c r="CW37" s="601"/>
      <c r="CX37" s="601"/>
      <c r="CY37" s="602"/>
      <c r="CZ37" s="591">
        <v>8</v>
      </c>
      <c r="DA37" s="603"/>
      <c r="DB37" s="603"/>
      <c r="DC37" s="604"/>
      <c r="DD37" s="594">
        <v>674221</v>
      </c>
      <c r="DE37" s="601"/>
      <c r="DF37" s="601"/>
      <c r="DG37" s="601"/>
      <c r="DH37" s="601"/>
      <c r="DI37" s="601"/>
      <c r="DJ37" s="601"/>
      <c r="DK37" s="602"/>
      <c r="DL37" s="594">
        <v>665725</v>
      </c>
      <c r="DM37" s="601"/>
      <c r="DN37" s="601"/>
      <c r="DO37" s="601"/>
      <c r="DP37" s="601"/>
      <c r="DQ37" s="601"/>
      <c r="DR37" s="601"/>
      <c r="DS37" s="601"/>
      <c r="DT37" s="601"/>
      <c r="DU37" s="601"/>
      <c r="DV37" s="602"/>
      <c r="DW37" s="611">
        <v>11.5</v>
      </c>
      <c r="DX37" s="612"/>
      <c r="DY37" s="612"/>
      <c r="DZ37" s="612"/>
      <c r="EA37" s="612"/>
      <c r="EB37" s="612"/>
      <c r="EC37" s="613"/>
    </row>
    <row r="38" spans="2:133" ht="11.25" customHeight="1" x14ac:dyDescent="0.15">
      <c r="AQ38" s="623" t="s">
        <v>320</v>
      </c>
      <c r="AR38" s="624"/>
      <c r="AS38" s="624"/>
      <c r="AT38" s="624"/>
      <c r="AU38" s="624"/>
      <c r="AV38" s="624"/>
      <c r="AW38" s="624"/>
      <c r="AX38" s="624"/>
      <c r="AY38" s="625"/>
      <c r="AZ38" s="588" t="s">
        <v>321</v>
      </c>
      <c r="BA38" s="589"/>
      <c r="BB38" s="589"/>
      <c r="BC38" s="589"/>
      <c r="BD38" s="601"/>
      <c r="BE38" s="601"/>
      <c r="BF38" s="626"/>
      <c r="BG38" s="620" t="s">
        <v>322</v>
      </c>
      <c r="BH38" s="621"/>
      <c r="BI38" s="621"/>
      <c r="BJ38" s="621"/>
      <c r="BK38" s="621"/>
      <c r="BL38" s="621"/>
      <c r="BM38" s="621"/>
      <c r="BN38" s="621"/>
      <c r="BO38" s="621"/>
      <c r="BP38" s="621"/>
      <c r="BQ38" s="621"/>
      <c r="BR38" s="621"/>
      <c r="BS38" s="621"/>
      <c r="BT38" s="621"/>
      <c r="BU38" s="622"/>
      <c r="BV38" s="588">
        <v>5471</v>
      </c>
      <c r="BW38" s="589"/>
      <c r="BX38" s="589"/>
      <c r="BY38" s="589"/>
      <c r="BZ38" s="589"/>
      <c r="CA38" s="589"/>
      <c r="CB38" s="627"/>
      <c r="CD38" s="620" t="s">
        <v>323</v>
      </c>
      <c r="CE38" s="621"/>
      <c r="CF38" s="621"/>
      <c r="CG38" s="621"/>
      <c r="CH38" s="621"/>
      <c r="CI38" s="621"/>
      <c r="CJ38" s="621"/>
      <c r="CK38" s="621"/>
      <c r="CL38" s="621"/>
      <c r="CM38" s="621"/>
      <c r="CN38" s="621"/>
      <c r="CO38" s="621"/>
      <c r="CP38" s="621"/>
      <c r="CQ38" s="622"/>
      <c r="CR38" s="588">
        <v>1444466</v>
      </c>
      <c r="CS38" s="589"/>
      <c r="CT38" s="589"/>
      <c r="CU38" s="589"/>
      <c r="CV38" s="589"/>
      <c r="CW38" s="589"/>
      <c r="CX38" s="589"/>
      <c r="CY38" s="590"/>
      <c r="CZ38" s="591">
        <v>17.100000000000001</v>
      </c>
      <c r="DA38" s="603"/>
      <c r="DB38" s="603"/>
      <c r="DC38" s="604"/>
      <c r="DD38" s="594">
        <v>1279336</v>
      </c>
      <c r="DE38" s="589"/>
      <c r="DF38" s="589"/>
      <c r="DG38" s="589"/>
      <c r="DH38" s="589"/>
      <c r="DI38" s="589"/>
      <c r="DJ38" s="589"/>
      <c r="DK38" s="590"/>
      <c r="DL38" s="594">
        <v>1228253</v>
      </c>
      <c r="DM38" s="589"/>
      <c r="DN38" s="589"/>
      <c r="DO38" s="589"/>
      <c r="DP38" s="589"/>
      <c r="DQ38" s="589"/>
      <c r="DR38" s="589"/>
      <c r="DS38" s="589"/>
      <c r="DT38" s="589"/>
      <c r="DU38" s="589"/>
      <c r="DV38" s="590"/>
      <c r="DW38" s="611">
        <v>21.3</v>
      </c>
      <c r="DX38" s="612"/>
      <c r="DY38" s="612"/>
      <c r="DZ38" s="612"/>
      <c r="EA38" s="612"/>
      <c r="EB38" s="612"/>
      <c r="EC38" s="613"/>
    </row>
    <row r="39" spans="2:133" ht="11.25" customHeight="1" x14ac:dyDescent="0.15">
      <c r="AQ39" s="623" t="s">
        <v>324</v>
      </c>
      <c r="AR39" s="624"/>
      <c r="AS39" s="624"/>
      <c r="AT39" s="624"/>
      <c r="AU39" s="624"/>
      <c r="AV39" s="624"/>
      <c r="AW39" s="624"/>
      <c r="AX39" s="624"/>
      <c r="AY39" s="625"/>
      <c r="AZ39" s="588" t="s">
        <v>321</v>
      </c>
      <c r="BA39" s="589"/>
      <c r="BB39" s="589"/>
      <c r="BC39" s="589"/>
      <c r="BD39" s="601"/>
      <c r="BE39" s="601"/>
      <c r="BF39" s="626"/>
      <c r="BG39" s="628" t="s">
        <v>325</v>
      </c>
      <c r="BH39" s="629"/>
      <c r="BI39" s="629"/>
      <c r="BJ39" s="629"/>
      <c r="BK39" s="629"/>
      <c r="BL39" s="187"/>
      <c r="BM39" s="621" t="s">
        <v>326</v>
      </c>
      <c r="BN39" s="621"/>
      <c r="BO39" s="621"/>
      <c r="BP39" s="621"/>
      <c r="BQ39" s="621"/>
      <c r="BR39" s="621"/>
      <c r="BS39" s="621"/>
      <c r="BT39" s="621"/>
      <c r="BU39" s="622"/>
      <c r="BV39" s="588">
        <v>95</v>
      </c>
      <c r="BW39" s="589"/>
      <c r="BX39" s="589"/>
      <c r="BY39" s="589"/>
      <c r="BZ39" s="589"/>
      <c r="CA39" s="589"/>
      <c r="CB39" s="627"/>
      <c r="CD39" s="620" t="s">
        <v>327</v>
      </c>
      <c r="CE39" s="621"/>
      <c r="CF39" s="621"/>
      <c r="CG39" s="621"/>
      <c r="CH39" s="621"/>
      <c r="CI39" s="621"/>
      <c r="CJ39" s="621"/>
      <c r="CK39" s="621"/>
      <c r="CL39" s="621"/>
      <c r="CM39" s="621"/>
      <c r="CN39" s="621"/>
      <c r="CO39" s="621"/>
      <c r="CP39" s="621"/>
      <c r="CQ39" s="622"/>
      <c r="CR39" s="588">
        <v>278626</v>
      </c>
      <c r="CS39" s="601"/>
      <c r="CT39" s="601"/>
      <c r="CU39" s="601"/>
      <c r="CV39" s="601"/>
      <c r="CW39" s="601"/>
      <c r="CX39" s="601"/>
      <c r="CY39" s="602"/>
      <c r="CZ39" s="591">
        <v>3.3</v>
      </c>
      <c r="DA39" s="603"/>
      <c r="DB39" s="603"/>
      <c r="DC39" s="604"/>
      <c r="DD39" s="594">
        <v>260961</v>
      </c>
      <c r="DE39" s="601"/>
      <c r="DF39" s="601"/>
      <c r="DG39" s="601"/>
      <c r="DH39" s="601"/>
      <c r="DI39" s="601"/>
      <c r="DJ39" s="601"/>
      <c r="DK39" s="602"/>
      <c r="DL39" s="594" t="s">
        <v>321</v>
      </c>
      <c r="DM39" s="601"/>
      <c r="DN39" s="601"/>
      <c r="DO39" s="601"/>
      <c r="DP39" s="601"/>
      <c r="DQ39" s="601"/>
      <c r="DR39" s="601"/>
      <c r="DS39" s="601"/>
      <c r="DT39" s="601"/>
      <c r="DU39" s="601"/>
      <c r="DV39" s="602"/>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23" t="s">
        <v>328</v>
      </c>
      <c r="AR40" s="624"/>
      <c r="AS40" s="624"/>
      <c r="AT40" s="624"/>
      <c r="AU40" s="624"/>
      <c r="AV40" s="624"/>
      <c r="AW40" s="624"/>
      <c r="AX40" s="624"/>
      <c r="AY40" s="625"/>
      <c r="AZ40" s="588">
        <v>209397</v>
      </c>
      <c r="BA40" s="589"/>
      <c r="BB40" s="589"/>
      <c r="BC40" s="589"/>
      <c r="BD40" s="601"/>
      <c r="BE40" s="601"/>
      <c r="BF40" s="626"/>
      <c r="BG40" s="628"/>
      <c r="BH40" s="629"/>
      <c r="BI40" s="629"/>
      <c r="BJ40" s="629"/>
      <c r="BK40" s="629"/>
      <c r="BL40" s="187"/>
      <c r="BM40" s="621" t="s">
        <v>329</v>
      </c>
      <c r="BN40" s="621"/>
      <c r="BO40" s="621"/>
      <c r="BP40" s="621"/>
      <c r="BQ40" s="621"/>
      <c r="BR40" s="621"/>
      <c r="BS40" s="621"/>
      <c r="BT40" s="621"/>
      <c r="BU40" s="622"/>
      <c r="BV40" s="588">
        <v>139</v>
      </c>
      <c r="BW40" s="589"/>
      <c r="BX40" s="589"/>
      <c r="BY40" s="589"/>
      <c r="BZ40" s="589"/>
      <c r="CA40" s="589"/>
      <c r="CB40" s="627"/>
      <c r="CD40" s="620" t="s">
        <v>330</v>
      </c>
      <c r="CE40" s="621"/>
      <c r="CF40" s="621"/>
      <c r="CG40" s="621"/>
      <c r="CH40" s="621"/>
      <c r="CI40" s="621"/>
      <c r="CJ40" s="621"/>
      <c r="CK40" s="621"/>
      <c r="CL40" s="621"/>
      <c r="CM40" s="621"/>
      <c r="CN40" s="621"/>
      <c r="CO40" s="621"/>
      <c r="CP40" s="621"/>
      <c r="CQ40" s="622"/>
      <c r="CR40" s="588">
        <v>76000</v>
      </c>
      <c r="CS40" s="589"/>
      <c r="CT40" s="589"/>
      <c r="CU40" s="589"/>
      <c r="CV40" s="589"/>
      <c r="CW40" s="589"/>
      <c r="CX40" s="589"/>
      <c r="CY40" s="590"/>
      <c r="CZ40" s="591">
        <v>0.9</v>
      </c>
      <c r="DA40" s="603"/>
      <c r="DB40" s="603"/>
      <c r="DC40" s="604"/>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4" t="s">
        <v>331</v>
      </c>
      <c r="AR41" s="615"/>
      <c r="AS41" s="615"/>
      <c r="AT41" s="615"/>
      <c r="AU41" s="615"/>
      <c r="AV41" s="615"/>
      <c r="AW41" s="615"/>
      <c r="AX41" s="615"/>
      <c r="AY41" s="616"/>
      <c r="AZ41" s="572">
        <v>741120</v>
      </c>
      <c r="BA41" s="617"/>
      <c r="BB41" s="617"/>
      <c r="BC41" s="617"/>
      <c r="BD41" s="573"/>
      <c r="BE41" s="573"/>
      <c r="BF41" s="618"/>
      <c r="BG41" s="630"/>
      <c r="BH41" s="631"/>
      <c r="BI41" s="631"/>
      <c r="BJ41" s="631"/>
      <c r="BK41" s="631"/>
      <c r="BL41" s="189"/>
      <c r="BM41" s="615" t="s">
        <v>332</v>
      </c>
      <c r="BN41" s="615"/>
      <c r="BO41" s="615"/>
      <c r="BP41" s="615"/>
      <c r="BQ41" s="615"/>
      <c r="BR41" s="615"/>
      <c r="BS41" s="615"/>
      <c r="BT41" s="615"/>
      <c r="BU41" s="616"/>
      <c r="BV41" s="572">
        <v>375</v>
      </c>
      <c r="BW41" s="617"/>
      <c r="BX41" s="617"/>
      <c r="BY41" s="617"/>
      <c r="BZ41" s="617"/>
      <c r="CA41" s="617"/>
      <c r="CB41" s="619"/>
      <c r="CD41" s="620" t="s">
        <v>333</v>
      </c>
      <c r="CE41" s="621"/>
      <c r="CF41" s="621"/>
      <c r="CG41" s="621"/>
      <c r="CH41" s="621"/>
      <c r="CI41" s="621"/>
      <c r="CJ41" s="621"/>
      <c r="CK41" s="621"/>
      <c r="CL41" s="621"/>
      <c r="CM41" s="621"/>
      <c r="CN41" s="621"/>
      <c r="CO41" s="621"/>
      <c r="CP41" s="621"/>
      <c r="CQ41" s="622"/>
      <c r="CR41" s="588" t="s">
        <v>334</v>
      </c>
      <c r="CS41" s="601"/>
      <c r="CT41" s="601"/>
      <c r="CU41" s="601"/>
      <c r="CV41" s="601"/>
      <c r="CW41" s="601"/>
      <c r="CX41" s="601"/>
      <c r="CY41" s="602"/>
      <c r="CZ41" s="591" t="s">
        <v>334</v>
      </c>
      <c r="DA41" s="603"/>
      <c r="DB41" s="603"/>
      <c r="DC41" s="604"/>
      <c r="DD41" s="594" t="s">
        <v>334</v>
      </c>
      <c r="DE41" s="601"/>
      <c r="DF41" s="601"/>
      <c r="DG41" s="601"/>
      <c r="DH41" s="601"/>
      <c r="DI41" s="601"/>
      <c r="DJ41" s="601"/>
      <c r="DK41" s="602"/>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336</v>
      </c>
      <c r="CE42" s="586"/>
      <c r="CF42" s="586"/>
      <c r="CG42" s="586"/>
      <c r="CH42" s="586"/>
      <c r="CI42" s="586"/>
      <c r="CJ42" s="586"/>
      <c r="CK42" s="586"/>
      <c r="CL42" s="586"/>
      <c r="CM42" s="586"/>
      <c r="CN42" s="586"/>
      <c r="CO42" s="586"/>
      <c r="CP42" s="586"/>
      <c r="CQ42" s="587"/>
      <c r="CR42" s="588">
        <v>316306</v>
      </c>
      <c r="CS42" s="589"/>
      <c r="CT42" s="589"/>
      <c r="CU42" s="589"/>
      <c r="CV42" s="589"/>
      <c r="CW42" s="589"/>
      <c r="CX42" s="589"/>
      <c r="CY42" s="590"/>
      <c r="CZ42" s="591">
        <v>3.7</v>
      </c>
      <c r="DA42" s="592"/>
      <c r="DB42" s="592"/>
      <c r="DC42" s="593"/>
      <c r="DD42" s="594">
        <v>112971</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338</v>
      </c>
      <c r="CE43" s="586"/>
      <c r="CF43" s="586"/>
      <c r="CG43" s="586"/>
      <c r="CH43" s="586"/>
      <c r="CI43" s="586"/>
      <c r="CJ43" s="586"/>
      <c r="CK43" s="586"/>
      <c r="CL43" s="586"/>
      <c r="CM43" s="586"/>
      <c r="CN43" s="586"/>
      <c r="CO43" s="586"/>
      <c r="CP43" s="586"/>
      <c r="CQ43" s="587"/>
      <c r="CR43" s="588">
        <v>28008</v>
      </c>
      <c r="CS43" s="601"/>
      <c r="CT43" s="601"/>
      <c r="CU43" s="601"/>
      <c r="CV43" s="601"/>
      <c r="CW43" s="601"/>
      <c r="CX43" s="601"/>
      <c r="CY43" s="602"/>
      <c r="CZ43" s="591">
        <v>0.3</v>
      </c>
      <c r="DA43" s="603"/>
      <c r="DB43" s="603"/>
      <c r="DC43" s="604"/>
      <c r="DD43" s="594">
        <v>27760</v>
      </c>
      <c r="DE43" s="601"/>
      <c r="DF43" s="601"/>
      <c r="DG43" s="601"/>
      <c r="DH43" s="601"/>
      <c r="DI43" s="601"/>
      <c r="DJ43" s="601"/>
      <c r="DK43" s="602"/>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339</v>
      </c>
      <c r="CD44" s="605" t="s">
        <v>290</v>
      </c>
      <c r="CE44" s="606"/>
      <c r="CF44" s="585" t="s">
        <v>340</v>
      </c>
      <c r="CG44" s="586"/>
      <c r="CH44" s="586"/>
      <c r="CI44" s="586"/>
      <c r="CJ44" s="586"/>
      <c r="CK44" s="586"/>
      <c r="CL44" s="586"/>
      <c r="CM44" s="586"/>
      <c r="CN44" s="586"/>
      <c r="CO44" s="586"/>
      <c r="CP44" s="586"/>
      <c r="CQ44" s="587"/>
      <c r="CR44" s="588">
        <v>316306</v>
      </c>
      <c r="CS44" s="589"/>
      <c r="CT44" s="589"/>
      <c r="CU44" s="589"/>
      <c r="CV44" s="589"/>
      <c r="CW44" s="589"/>
      <c r="CX44" s="589"/>
      <c r="CY44" s="590"/>
      <c r="CZ44" s="591">
        <v>3.7</v>
      </c>
      <c r="DA44" s="592"/>
      <c r="DB44" s="592"/>
      <c r="DC44" s="593"/>
      <c r="DD44" s="594">
        <v>112971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7"/>
      <c r="CE45" s="608"/>
      <c r="CF45" s="585" t="s">
        <v>341</v>
      </c>
      <c r="CG45" s="586"/>
      <c r="CH45" s="586"/>
      <c r="CI45" s="586"/>
      <c r="CJ45" s="586"/>
      <c r="CK45" s="586"/>
      <c r="CL45" s="586"/>
      <c r="CM45" s="586"/>
      <c r="CN45" s="586"/>
      <c r="CO45" s="586"/>
      <c r="CP45" s="586"/>
      <c r="CQ45" s="587"/>
      <c r="CR45" s="588">
        <v>93693</v>
      </c>
      <c r="CS45" s="601"/>
      <c r="CT45" s="601"/>
      <c r="CU45" s="601"/>
      <c r="CV45" s="601"/>
      <c r="CW45" s="601"/>
      <c r="CX45" s="601"/>
      <c r="CY45" s="602"/>
      <c r="CZ45" s="591">
        <v>1.1000000000000001</v>
      </c>
      <c r="DA45" s="603"/>
      <c r="DB45" s="603"/>
      <c r="DC45" s="604"/>
      <c r="DD45" s="594">
        <v>4859</v>
      </c>
      <c r="DE45" s="601"/>
      <c r="DF45" s="601"/>
      <c r="DG45" s="601"/>
      <c r="DH45" s="601"/>
      <c r="DI45" s="601"/>
      <c r="DJ45" s="601"/>
      <c r="DK45" s="602"/>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7"/>
      <c r="CE46" s="608"/>
      <c r="CF46" s="585" t="s">
        <v>342</v>
      </c>
      <c r="CG46" s="586"/>
      <c r="CH46" s="586"/>
      <c r="CI46" s="586"/>
      <c r="CJ46" s="586"/>
      <c r="CK46" s="586"/>
      <c r="CL46" s="586"/>
      <c r="CM46" s="586"/>
      <c r="CN46" s="586"/>
      <c r="CO46" s="586"/>
      <c r="CP46" s="586"/>
      <c r="CQ46" s="587"/>
      <c r="CR46" s="588">
        <v>222613</v>
      </c>
      <c r="CS46" s="589"/>
      <c r="CT46" s="589"/>
      <c r="CU46" s="589"/>
      <c r="CV46" s="589"/>
      <c r="CW46" s="589"/>
      <c r="CX46" s="589"/>
      <c r="CY46" s="590"/>
      <c r="CZ46" s="591">
        <v>2.6</v>
      </c>
      <c r="DA46" s="592"/>
      <c r="DB46" s="592"/>
      <c r="DC46" s="593"/>
      <c r="DD46" s="594">
        <v>108112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7"/>
      <c r="CE47" s="608"/>
      <c r="CF47" s="585" t="s">
        <v>343</v>
      </c>
      <c r="CG47" s="586"/>
      <c r="CH47" s="586"/>
      <c r="CI47" s="586"/>
      <c r="CJ47" s="586"/>
      <c r="CK47" s="586"/>
      <c r="CL47" s="586"/>
      <c r="CM47" s="586"/>
      <c r="CN47" s="586"/>
      <c r="CO47" s="586"/>
      <c r="CP47" s="586"/>
      <c r="CQ47" s="587"/>
      <c r="CR47" s="588" t="s">
        <v>344</v>
      </c>
      <c r="CS47" s="601"/>
      <c r="CT47" s="601"/>
      <c r="CU47" s="601"/>
      <c r="CV47" s="601"/>
      <c r="CW47" s="601"/>
      <c r="CX47" s="601"/>
      <c r="CY47" s="602"/>
      <c r="CZ47" s="591" t="s">
        <v>344</v>
      </c>
      <c r="DA47" s="603"/>
      <c r="DB47" s="603"/>
      <c r="DC47" s="604"/>
      <c r="DD47" s="594" t="s">
        <v>344</v>
      </c>
      <c r="DE47" s="601"/>
      <c r="DF47" s="601"/>
      <c r="DG47" s="601"/>
      <c r="DH47" s="601"/>
      <c r="DI47" s="601"/>
      <c r="DJ47" s="601"/>
      <c r="DK47" s="602"/>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9"/>
      <c r="CE48" s="610"/>
      <c r="CF48" s="585" t="s">
        <v>345</v>
      </c>
      <c r="CG48" s="586"/>
      <c r="CH48" s="586"/>
      <c r="CI48" s="586"/>
      <c r="CJ48" s="586"/>
      <c r="CK48" s="586"/>
      <c r="CL48" s="586"/>
      <c r="CM48" s="586"/>
      <c r="CN48" s="586"/>
      <c r="CO48" s="586"/>
      <c r="CP48" s="586"/>
      <c r="CQ48" s="587"/>
      <c r="CR48" s="588" t="s">
        <v>344</v>
      </c>
      <c r="CS48" s="589"/>
      <c r="CT48" s="589"/>
      <c r="CU48" s="589"/>
      <c r="CV48" s="589"/>
      <c r="CW48" s="589"/>
      <c r="CX48" s="589"/>
      <c r="CY48" s="590"/>
      <c r="CZ48" s="591" t="s">
        <v>344</v>
      </c>
      <c r="DA48" s="592"/>
      <c r="DB48" s="592"/>
      <c r="DC48" s="593"/>
      <c r="DD48" s="594" t="s">
        <v>344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346</v>
      </c>
      <c r="CE49" s="570"/>
      <c r="CF49" s="570"/>
      <c r="CG49" s="570"/>
      <c r="CH49" s="570"/>
      <c r="CI49" s="570"/>
      <c r="CJ49" s="570"/>
      <c r="CK49" s="570"/>
      <c r="CL49" s="570"/>
      <c r="CM49" s="570"/>
      <c r="CN49" s="570"/>
      <c r="CO49" s="570"/>
      <c r="CP49" s="570"/>
      <c r="CQ49" s="571"/>
      <c r="CR49" s="572">
        <v>8466832</v>
      </c>
      <c r="CS49" s="573"/>
      <c r="CT49" s="573"/>
      <c r="CU49" s="573"/>
      <c r="CV49" s="573"/>
      <c r="CW49" s="573"/>
      <c r="CX49" s="573"/>
      <c r="CY49" s="574"/>
      <c r="CZ49" s="575">
        <v>100</v>
      </c>
      <c r="DA49" s="576"/>
      <c r="DB49" s="576"/>
      <c r="DC49" s="577"/>
      <c r="DD49" s="578">
        <v>6532550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7:Q7"/>
    <mergeCell ref="R7:Y7"/>
    <mergeCell ref="Z7:AC7"/>
    <mergeCell ref="AD7:AK7"/>
    <mergeCell ref="AL7:AO7"/>
    <mergeCell ref="AP7:BF7"/>
    <mergeCell ref="BG7:BN7"/>
    <mergeCell ref="BO7:BR7"/>
    <mergeCell ref="BS7:CB7"/>
    <mergeCell ref="BO6:BR6"/>
    <mergeCell ref="BS6:CB6"/>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10:Q10"/>
    <mergeCell ref="R10:Y10"/>
    <mergeCell ref="Z10:AC10"/>
    <mergeCell ref="AD10:AK10"/>
    <mergeCell ref="AL10:AO10"/>
    <mergeCell ref="AP10:BF10"/>
    <mergeCell ref="BG10:BN10"/>
    <mergeCell ref="BO10:BR10"/>
    <mergeCell ref="BS10:CB10"/>
    <mergeCell ref="BO9:BR9"/>
    <mergeCell ref="BS9:CB9"/>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13:Q13"/>
    <mergeCell ref="R13:Y13"/>
    <mergeCell ref="Z13:AC13"/>
    <mergeCell ref="AD13:AK13"/>
    <mergeCell ref="AL13:AO13"/>
    <mergeCell ref="AP13:BF13"/>
    <mergeCell ref="BG13:BN13"/>
    <mergeCell ref="BO13:BR13"/>
    <mergeCell ref="BS13:CB13"/>
    <mergeCell ref="BO12:BR12"/>
    <mergeCell ref="BS12:CB12"/>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16:Q16"/>
    <mergeCell ref="R16:Y16"/>
    <mergeCell ref="Z16:AC16"/>
    <mergeCell ref="AD16:AK16"/>
    <mergeCell ref="AL16:AO16"/>
    <mergeCell ref="AP16:BF16"/>
    <mergeCell ref="BG16:BN16"/>
    <mergeCell ref="BO16:BR16"/>
    <mergeCell ref="BS16:CB16"/>
    <mergeCell ref="BO15:BR15"/>
    <mergeCell ref="BS15:CB15"/>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19:Q19"/>
    <mergeCell ref="R19:Y19"/>
    <mergeCell ref="Z19:AC19"/>
    <mergeCell ref="AD19:AK19"/>
    <mergeCell ref="AL19:AO19"/>
    <mergeCell ref="AP19:BF19"/>
    <mergeCell ref="BG19:BN19"/>
    <mergeCell ref="BO19:BR19"/>
    <mergeCell ref="BS19:CB19"/>
    <mergeCell ref="BO18:BR18"/>
    <mergeCell ref="BS18:CB18"/>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22:Q22"/>
    <mergeCell ref="R22:Y22"/>
    <mergeCell ref="Z22:AC22"/>
    <mergeCell ref="AD22:AK22"/>
    <mergeCell ref="AL22:AO22"/>
    <mergeCell ref="AP22:BF22"/>
    <mergeCell ref="BG22:BN22"/>
    <mergeCell ref="BO22:BR22"/>
    <mergeCell ref="BS22:CB22"/>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B26:Q26"/>
    <mergeCell ref="R26:Y26"/>
    <mergeCell ref="Z26:AC26"/>
    <mergeCell ref="AD26:AK26"/>
    <mergeCell ref="AL26:AO26"/>
    <mergeCell ref="AP26:BF26"/>
    <mergeCell ref="BG26:BN26"/>
    <mergeCell ref="BO26:BR26"/>
    <mergeCell ref="BO25:BR25"/>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Z32:DC32"/>
    <mergeCell ref="DD32:DK32"/>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AQ39:AY39"/>
    <mergeCell ref="AZ39:BF39"/>
    <mergeCell ref="BG39:BK41"/>
    <mergeCell ref="BM39:BU39"/>
    <mergeCell ref="BV39:CB39"/>
    <mergeCell ref="CD39:CQ39"/>
    <mergeCell ref="CR39:CY39"/>
    <mergeCell ref="CZ39:DC39"/>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41:AY41"/>
    <mergeCell ref="AZ41:BF41"/>
    <mergeCell ref="BM41:BU41"/>
    <mergeCell ref="BV41:CB41"/>
    <mergeCell ref="CD41:CQ41"/>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348</v>
      </c>
      <c r="DK2" s="1110"/>
      <c r="DL2" s="1110"/>
      <c r="DM2" s="1110"/>
      <c r="DN2" s="1110"/>
      <c r="DO2" s="1111"/>
      <c r="DP2" s="200"/>
      <c r="DQ2" s="1109" t="s">
        <v>349</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350</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351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9" t="s">
        <v>352</v>
      </c>
      <c r="B5" s="1000"/>
      <c r="C5" s="1000"/>
      <c r="D5" s="1000"/>
      <c r="E5" s="1000"/>
      <c r="F5" s="1000"/>
      <c r="G5" s="1000"/>
      <c r="H5" s="1000"/>
      <c r="I5" s="1000"/>
      <c r="J5" s="1000"/>
      <c r="K5" s="1000"/>
      <c r="L5" s="1000"/>
      <c r="M5" s="1000"/>
      <c r="N5" s="1000"/>
      <c r="O5" s="1000"/>
      <c r="P5" s="1001"/>
      <c r="Q5" s="985" t="s">
        <v>353</v>
      </c>
      <c r="R5" s="986"/>
      <c r="S5" s="986"/>
      <c r="T5" s="986"/>
      <c r="U5" s="987"/>
      <c r="V5" s="985" t="s">
        <v>354</v>
      </c>
      <c r="W5" s="986"/>
      <c r="X5" s="986"/>
      <c r="Y5" s="986"/>
      <c r="Z5" s="987"/>
      <c r="AA5" s="985" t="s">
        <v>355</v>
      </c>
      <c r="AB5" s="986"/>
      <c r="AC5" s="986"/>
      <c r="AD5" s="986"/>
      <c r="AE5" s="986"/>
      <c r="AF5" s="1112" t="s">
        <v>356</v>
      </c>
      <c r="AG5" s="986"/>
      <c r="AH5" s="986"/>
      <c r="AI5" s="986"/>
      <c r="AJ5" s="991"/>
      <c r="AK5" s="986" t="s">
        <v>357</v>
      </c>
      <c r="AL5" s="986"/>
      <c r="AM5" s="986"/>
      <c r="AN5" s="986"/>
      <c r="AO5" s="987"/>
      <c r="AP5" s="985" t="s">
        <v>358</v>
      </c>
      <c r="AQ5" s="986"/>
      <c r="AR5" s="986"/>
      <c r="AS5" s="986"/>
      <c r="AT5" s="987"/>
      <c r="AU5" s="985" t="s">
        <v>359</v>
      </c>
      <c r="AV5" s="986"/>
      <c r="AW5" s="986"/>
      <c r="AX5" s="986"/>
      <c r="AY5" s="991"/>
      <c r="AZ5" s="207"/>
      <c r="BA5" s="207"/>
      <c r="BB5" s="207"/>
      <c r="BC5" s="207"/>
      <c r="BD5" s="207"/>
      <c r="BE5" s="208"/>
      <c r="BF5" s="208"/>
      <c r="BG5" s="208"/>
      <c r="BH5" s="208"/>
      <c r="BI5" s="208"/>
      <c r="BJ5" s="208"/>
      <c r="BK5" s="208"/>
      <c r="BL5" s="208"/>
      <c r="BM5" s="208"/>
      <c r="BN5" s="208"/>
      <c r="BO5" s="208"/>
      <c r="BP5" s="208"/>
      <c r="BQ5" s="999" t="s">
        <v>360</v>
      </c>
      <c r="BR5" s="1000"/>
      <c r="BS5" s="1000"/>
      <c r="BT5" s="1000"/>
      <c r="BU5" s="1000"/>
      <c r="BV5" s="1000"/>
      <c r="BW5" s="1000"/>
      <c r="BX5" s="1000"/>
      <c r="BY5" s="1000"/>
      <c r="BZ5" s="1000"/>
      <c r="CA5" s="1000"/>
      <c r="CB5" s="1000"/>
      <c r="CC5" s="1000"/>
      <c r="CD5" s="1000"/>
      <c r="CE5" s="1000"/>
      <c r="CF5" s="1000"/>
      <c r="CG5" s="1001"/>
      <c r="CH5" s="985" t="s">
        <v>361</v>
      </c>
      <c r="CI5" s="986"/>
      <c r="CJ5" s="986"/>
      <c r="CK5" s="986"/>
      <c r="CL5" s="987"/>
      <c r="CM5" s="985" t="s">
        <v>362</v>
      </c>
      <c r="CN5" s="986"/>
      <c r="CO5" s="986"/>
      <c r="CP5" s="986"/>
      <c r="CQ5" s="987"/>
      <c r="CR5" s="985" t="s">
        <v>363</v>
      </c>
      <c r="CS5" s="986"/>
      <c r="CT5" s="986"/>
      <c r="CU5" s="986"/>
      <c r="CV5" s="987"/>
      <c r="CW5" s="985" t="s">
        <v>364</v>
      </c>
      <c r="CX5" s="986"/>
      <c r="CY5" s="986"/>
      <c r="CZ5" s="986"/>
      <c r="DA5" s="987"/>
      <c r="DB5" s="985" t="s">
        <v>365</v>
      </c>
      <c r="DC5" s="986"/>
      <c r="DD5" s="986"/>
      <c r="DE5" s="986"/>
      <c r="DF5" s="987"/>
      <c r="DG5" s="1097" t="s">
        <v>366</v>
      </c>
      <c r="DH5" s="1098"/>
      <c r="DI5" s="1098"/>
      <c r="DJ5" s="1098"/>
      <c r="DK5" s="1099"/>
      <c r="DL5" s="1097" t="s">
        <v>367</v>
      </c>
      <c r="DM5" s="1098"/>
      <c r="DN5" s="1098"/>
      <c r="DO5" s="1098"/>
      <c r="DP5" s="1099"/>
      <c r="DQ5" s="985" t="s">
        <v>368</v>
      </c>
      <c r="DR5" s="986"/>
      <c r="DS5" s="986"/>
      <c r="DT5" s="986"/>
      <c r="DU5" s="987"/>
      <c r="DV5" s="985" t="s">
        <v>359</v>
      </c>
      <c r="DW5" s="986"/>
      <c r="DX5" s="986"/>
      <c r="DY5" s="986"/>
      <c r="DZ5" s="991"/>
      <c r="EA5" s="205"/>
    </row>
    <row r="6" spans="1:131" s="206" customFormat="1" ht="26.25" customHeight="1" thickBot="1" x14ac:dyDescent="0.2">
      <c r="A6" s="1002"/>
      <c r="B6" s="1003"/>
      <c r="C6" s="1003"/>
      <c r="D6" s="1003"/>
      <c r="E6" s="1003"/>
      <c r="F6" s="1003"/>
      <c r="G6" s="1003"/>
      <c r="H6" s="1003"/>
      <c r="I6" s="1003"/>
      <c r="J6" s="1003"/>
      <c r="K6" s="1003"/>
      <c r="L6" s="1003"/>
      <c r="M6" s="1003"/>
      <c r="N6" s="1003"/>
      <c r="O6" s="1003"/>
      <c r="P6" s="1004"/>
      <c r="Q6" s="988"/>
      <c r="R6" s="989"/>
      <c r="S6" s="989"/>
      <c r="T6" s="989"/>
      <c r="U6" s="990"/>
      <c r="V6" s="988"/>
      <c r="W6" s="989"/>
      <c r="X6" s="989"/>
      <c r="Y6" s="989"/>
      <c r="Z6" s="990"/>
      <c r="AA6" s="988"/>
      <c r="AB6" s="989"/>
      <c r="AC6" s="989"/>
      <c r="AD6" s="989"/>
      <c r="AE6" s="989"/>
      <c r="AF6" s="1113"/>
      <c r="AG6" s="989"/>
      <c r="AH6" s="989"/>
      <c r="AI6" s="989"/>
      <c r="AJ6" s="992"/>
      <c r="AK6" s="989"/>
      <c r="AL6" s="989"/>
      <c r="AM6" s="989"/>
      <c r="AN6" s="989"/>
      <c r="AO6" s="990"/>
      <c r="AP6" s="988"/>
      <c r="AQ6" s="989"/>
      <c r="AR6" s="989"/>
      <c r="AS6" s="989"/>
      <c r="AT6" s="990"/>
      <c r="AU6" s="988"/>
      <c r="AV6" s="989"/>
      <c r="AW6" s="989"/>
      <c r="AX6" s="989"/>
      <c r="AY6" s="992"/>
      <c r="AZ6" s="203"/>
      <c r="BA6" s="203"/>
      <c r="BB6" s="203"/>
      <c r="BC6" s="203"/>
      <c r="BD6" s="203"/>
      <c r="BE6" s="204"/>
      <c r="BF6" s="204"/>
      <c r="BG6" s="204"/>
      <c r="BH6" s="204"/>
      <c r="BI6" s="204"/>
      <c r="BJ6" s="204"/>
      <c r="BK6" s="204"/>
      <c r="BL6" s="204"/>
      <c r="BM6" s="204"/>
      <c r="BN6" s="204"/>
      <c r="BO6" s="204"/>
      <c r="BP6" s="204"/>
      <c r="BQ6" s="1002"/>
      <c r="BR6" s="1003"/>
      <c r="BS6" s="1003"/>
      <c r="BT6" s="1003"/>
      <c r="BU6" s="1003"/>
      <c r="BV6" s="1003"/>
      <c r="BW6" s="1003"/>
      <c r="BX6" s="1003"/>
      <c r="BY6" s="1003"/>
      <c r="BZ6" s="1003"/>
      <c r="CA6" s="1003"/>
      <c r="CB6" s="1003"/>
      <c r="CC6" s="1003"/>
      <c r="CD6" s="1003"/>
      <c r="CE6" s="1003"/>
      <c r="CF6" s="1003"/>
      <c r="CG6" s="1004"/>
      <c r="CH6" s="988"/>
      <c r="CI6" s="989"/>
      <c r="CJ6" s="989"/>
      <c r="CK6" s="989"/>
      <c r="CL6" s="990"/>
      <c r="CM6" s="988"/>
      <c r="CN6" s="989"/>
      <c r="CO6" s="989"/>
      <c r="CP6" s="989"/>
      <c r="CQ6" s="990"/>
      <c r="CR6" s="988"/>
      <c r="CS6" s="989"/>
      <c r="CT6" s="989"/>
      <c r="CU6" s="989"/>
      <c r="CV6" s="990"/>
      <c r="CW6" s="988"/>
      <c r="CX6" s="989"/>
      <c r="CY6" s="989"/>
      <c r="CZ6" s="989"/>
      <c r="DA6" s="990"/>
      <c r="DB6" s="988"/>
      <c r="DC6" s="989"/>
      <c r="DD6" s="989"/>
      <c r="DE6" s="989"/>
      <c r="DF6" s="990"/>
      <c r="DG6" s="1100"/>
      <c r="DH6" s="1101"/>
      <c r="DI6" s="1101"/>
      <c r="DJ6" s="1101"/>
      <c r="DK6" s="1102"/>
      <c r="DL6" s="1100"/>
      <c r="DM6" s="1101"/>
      <c r="DN6" s="1101"/>
      <c r="DO6" s="1101"/>
      <c r="DP6" s="1102"/>
      <c r="DQ6" s="988"/>
      <c r="DR6" s="989"/>
      <c r="DS6" s="989"/>
      <c r="DT6" s="989"/>
      <c r="DU6" s="990"/>
      <c r="DV6" s="988"/>
      <c r="DW6" s="989"/>
      <c r="DX6" s="989"/>
      <c r="DY6" s="989"/>
      <c r="DZ6" s="992"/>
      <c r="EA6" s="205"/>
    </row>
    <row r="7" spans="1:131" s="206" customFormat="1" ht="26.25" customHeight="1" thickTop="1" x14ac:dyDescent="0.15">
      <c r="A7" s="209">
        <v>1</v>
      </c>
      <c r="B7" s="1046" t="s">
        <v>369</v>
      </c>
      <c r="C7" s="1047"/>
      <c r="D7" s="1047"/>
      <c r="E7" s="1047"/>
      <c r="F7" s="1047"/>
      <c r="G7" s="1047"/>
      <c r="H7" s="1047"/>
      <c r="I7" s="1047"/>
      <c r="J7" s="1047"/>
      <c r="K7" s="1047"/>
      <c r="L7" s="1047"/>
      <c r="M7" s="1047"/>
      <c r="N7" s="1047"/>
      <c r="O7" s="1047"/>
      <c r="P7" s="1048"/>
      <c r="Q7" s="1103">
        <v>8856</v>
      </c>
      <c r="R7" s="1104"/>
      <c r="S7" s="1104"/>
      <c r="T7" s="1104"/>
      <c r="U7" s="1104"/>
      <c r="V7" s="1104">
        <v>8467</v>
      </c>
      <c r="W7" s="1104"/>
      <c r="X7" s="1104"/>
      <c r="Y7" s="1104"/>
      <c r="Z7" s="1104"/>
      <c r="AA7" s="1104">
        <v>389</v>
      </c>
      <c r="AB7" s="1104"/>
      <c r="AC7" s="1104"/>
      <c r="AD7" s="1104"/>
      <c r="AE7" s="1105"/>
      <c r="AF7" s="1106">
        <v>294</v>
      </c>
      <c r="AG7" s="1107"/>
      <c r="AH7" s="1107"/>
      <c r="AI7" s="1107"/>
      <c r="AJ7" s="1108"/>
      <c r="AK7" s="1090">
        <v>256</v>
      </c>
      <c r="AL7" s="1091"/>
      <c r="AM7" s="1091"/>
      <c r="AN7" s="1091"/>
      <c r="AO7" s="1091"/>
      <c r="AP7" s="1091">
        <v>7394</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539</v>
      </c>
      <c r="BT7" s="1095"/>
      <c r="BU7" s="1095"/>
      <c r="BV7" s="1095"/>
      <c r="BW7" s="1095"/>
      <c r="BX7" s="1095"/>
      <c r="BY7" s="1095"/>
      <c r="BZ7" s="1095"/>
      <c r="CA7" s="1095"/>
      <c r="CB7" s="1095"/>
      <c r="CC7" s="1095"/>
      <c r="CD7" s="1095"/>
      <c r="CE7" s="1095"/>
      <c r="CF7" s="1095"/>
      <c r="CG7" s="1096"/>
      <c r="CH7" s="1087">
        <v>2</v>
      </c>
      <c r="CI7" s="1088"/>
      <c r="CJ7" s="1088"/>
      <c r="CK7" s="1088"/>
      <c r="CL7" s="1089"/>
      <c r="CM7" s="1087">
        <v>44</v>
      </c>
      <c r="CN7" s="1088"/>
      <c r="CO7" s="1088"/>
      <c r="CP7" s="1088"/>
      <c r="CQ7" s="1089"/>
      <c r="CR7" s="1087">
        <v>12</v>
      </c>
      <c r="CS7" s="1088"/>
      <c r="CT7" s="1088"/>
      <c r="CU7" s="1088"/>
      <c r="CV7" s="1089"/>
      <c r="CW7" s="1087" t="s">
        <v>534</v>
      </c>
      <c r="CX7" s="1088"/>
      <c r="CY7" s="1088"/>
      <c r="CZ7" s="1088"/>
      <c r="DA7" s="1089"/>
      <c r="DB7" s="1087" t="s">
        <v>542</v>
      </c>
      <c r="DC7" s="1088"/>
      <c r="DD7" s="1088"/>
      <c r="DE7" s="1088"/>
      <c r="DF7" s="1089"/>
      <c r="DG7" s="1087" t="s">
        <v>534</v>
      </c>
      <c r="DH7" s="1088"/>
      <c r="DI7" s="1088"/>
      <c r="DJ7" s="1088"/>
      <c r="DK7" s="1089"/>
      <c r="DL7" s="1087" t="s">
        <v>534</v>
      </c>
      <c r="DM7" s="1088"/>
      <c r="DN7" s="1088"/>
      <c r="DO7" s="1088"/>
      <c r="DP7" s="1089"/>
      <c r="DQ7" s="1087" t="s">
        <v>534</v>
      </c>
      <c r="DR7" s="1088"/>
      <c r="DS7" s="1088"/>
      <c r="DT7" s="1088"/>
      <c r="DU7" s="1089"/>
      <c r="DV7" s="1084"/>
      <c r="DW7" s="1085"/>
      <c r="DX7" s="1085"/>
      <c r="DY7" s="1085"/>
      <c r="DZ7" s="1086"/>
      <c r="EA7" s="205"/>
    </row>
    <row r="8" spans="1:131" s="206" customFormat="1" ht="26.25" customHeight="1" x14ac:dyDescent="0.15">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2" t="s">
        <v>540</v>
      </c>
      <c r="BT8" s="1013"/>
      <c r="BU8" s="1013"/>
      <c r="BV8" s="1013"/>
      <c r="BW8" s="1013"/>
      <c r="BX8" s="1013"/>
      <c r="BY8" s="1013"/>
      <c r="BZ8" s="1013"/>
      <c r="CA8" s="1013"/>
      <c r="CB8" s="1013"/>
      <c r="CC8" s="1013"/>
      <c r="CD8" s="1013"/>
      <c r="CE8" s="1013"/>
      <c r="CF8" s="1013"/>
      <c r="CG8" s="1014"/>
      <c r="CH8" s="993">
        <v>0</v>
      </c>
      <c r="CI8" s="994"/>
      <c r="CJ8" s="994"/>
      <c r="CK8" s="994"/>
      <c r="CL8" s="995"/>
      <c r="CM8" s="993">
        <v>10</v>
      </c>
      <c r="CN8" s="994"/>
      <c r="CO8" s="994"/>
      <c r="CP8" s="994"/>
      <c r="CQ8" s="995"/>
      <c r="CR8" s="993">
        <v>8</v>
      </c>
      <c r="CS8" s="994"/>
      <c r="CT8" s="994"/>
      <c r="CU8" s="994"/>
      <c r="CV8" s="995"/>
      <c r="CW8" s="993" t="s">
        <v>534</v>
      </c>
      <c r="CX8" s="994"/>
      <c r="CY8" s="994"/>
      <c r="CZ8" s="994"/>
      <c r="DA8" s="995"/>
      <c r="DB8" s="993" t="s">
        <v>542</v>
      </c>
      <c r="DC8" s="994"/>
      <c r="DD8" s="994"/>
      <c r="DE8" s="994"/>
      <c r="DF8" s="995"/>
      <c r="DG8" s="993" t="s">
        <v>534</v>
      </c>
      <c r="DH8" s="994"/>
      <c r="DI8" s="994"/>
      <c r="DJ8" s="994"/>
      <c r="DK8" s="995"/>
      <c r="DL8" s="993" t="s">
        <v>534</v>
      </c>
      <c r="DM8" s="994"/>
      <c r="DN8" s="994"/>
      <c r="DO8" s="994"/>
      <c r="DP8" s="995"/>
      <c r="DQ8" s="993" t="s">
        <v>534</v>
      </c>
      <c r="DR8" s="994"/>
      <c r="DS8" s="994"/>
      <c r="DT8" s="994"/>
      <c r="DU8" s="995"/>
      <c r="DV8" s="996"/>
      <c r="DW8" s="997"/>
      <c r="DX8" s="997"/>
      <c r="DY8" s="997"/>
      <c r="DZ8" s="998"/>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2" t="s">
        <v>541</v>
      </c>
      <c r="BT9" s="1013"/>
      <c r="BU9" s="1013"/>
      <c r="BV9" s="1013"/>
      <c r="BW9" s="1013"/>
      <c r="BX9" s="1013"/>
      <c r="BY9" s="1013"/>
      <c r="BZ9" s="1013"/>
      <c r="CA9" s="1013"/>
      <c r="CB9" s="1013"/>
      <c r="CC9" s="1013"/>
      <c r="CD9" s="1013"/>
      <c r="CE9" s="1013"/>
      <c r="CF9" s="1013"/>
      <c r="CG9" s="1014"/>
      <c r="CH9" s="993">
        <v>0</v>
      </c>
      <c r="CI9" s="994"/>
      <c r="CJ9" s="994"/>
      <c r="CK9" s="994"/>
      <c r="CL9" s="995"/>
      <c r="CM9" s="993">
        <v>5</v>
      </c>
      <c r="CN9" s="994"/>
      <c r="CO9" s="994"/>
      <c r="CP9" s="994"/>
      <c r="CQ9" s="995"/>
      <c r="CR9" s="993">
        <v>3</v>
      </c>
      <c r="CS9" s="994"/>
      <c r="CT9" s="994"/>
      <c r="CU9" s="994"/>
      <c r="CV9" s="995"/>
      <c r="CW9" s="993">
        <v>8</v>
      </c>
      <c r="CX9" s="994"/>
      <c r="CY9" s="994"/>
      <c r="CZ9" s="994"/>
      <c r="DA9" s="995"/>
      <c r="DB9" s="993">
        <v>97</v>
      </c>
      <c r="DC9" s="994"/>
      <c r="DD9" s="994"/>
      <c r="DE9" s="994"/>
      <c r="DF9" s="995"/>
      <c r="DG9" s="993" t="s">
        <v>534</v>
      </c>
      <c r="DH9" s="994"/>
      <c r="DI9" s="994"/>
      <c r="DJ9" s="994"/>
      <c r="DK9" s="995"/>
      <c r="DL9" s="993" t="s">
        <v>534</v>
      </c>
      <c r="DM9" s="994"/>
      <c r="DN9" s="994"/>
      <c r="DO9" s="994"/>
      <c r="DP9" s="995"/>
      <c r="DQ9" s="993" t="s">
        <v>534</v>
      </c>
      <c r="DR9" s="994"/>
      <c r="DS9" s="994"/>
      <c r="DT9" s="994"/>
      <c r="DU9" s="995"/>
      <c r="DV9" s="996"/>
      <c r="DW9" s="997"/>
      <c r="DX9" s="997"/>
      <c r="DY9" s="997"/>
      <c r="DZ9" s="998"/>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2"/>
      <c r="BT10" s="1013"/>
      <c r="BU10" s="1013"/>
      <c r="BV10" s="1013"/>
      <c r="BW10" s="1013"/>
      <c r="BX10" s="1013"/>
      <c r="BY10" s="1013"/>
      <c r="BZ10" s="1013"/>
      <c r="CA10" s="1013"/>
      <c r="CB10" s="1013"/>
      <c r="CC10" s="1013"/>
      <c r="CD10" s="1013"/>
      <c r="CE10" s="1013"/>
      <c r="CF10" s="1013"/>
      <c r="CG10" s="1014"/>
      <c r="CH10" s="993"/>
      <c r="CI10" s="994"/>
      <c r="CJ10" s="994"/>
      <c r="CK10" s="994"/>
      <c r="CL10" s="995"/>
      <c r="CM10" s="993"/>
      <c r="CN10" s="994"/>
      <c r="CO10" s="994"/>
      <c r="CP10" s="994"/>
      <c r="CQ10" s="995"/>
      <c r="CR10" s="993"/>
      <c r="CS10" s="994"/>
      <c r="CT10" s="994"/>
      <c r="CU10" s="994"/>
      <c r="CV10" s="995"/>
      <c r="CW10" s="993"/>
      <c r="CX10" s="994"/>
      <c r="CY10" s="994"/>
      <c r="CZ10" s="994"/>
      <c r="DA10" s="995"/>
      <c r="DB10" s="993"/>
      <c r="DC10" s="994"/>
      <c r="DD10" s="994"/>
      <c r="DE10" s="994"/>
      <c r="DF10" s="995"/>
      <c r="DG10" s="993"/>
      <c r="DH10" s="994"/>
      <c r="DI10" s="994"/>
      <c r="DJ10" s="994"/>
      <c r="DK10" s="995"/>
      <c r="DL10" s="993"/>
      <c r="DM10" s="994"/>
      <c r="DN10" s="994"/>
      <c r="DO10" s="994"/>
      <c r="DP10" s="995"/>
      <c r="DQ10" s="993"/>
      <c r="DR10" s="994"/>
      <c r="DS10" s="994"/>
      <c r="DT10" s="994"/>
      <c r="DU10" s="995"/>
      <c r="DV10" s="996"/>
      <c r="DW10" s="997"/>
      <c r="DX10" s="997"/>
      <c r="DY10" s="997"/>
      <c r="DZ10" s="998"/>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2"/>
      <c r="BT11" s="1013"/>
      <c r="BU11" s="1013"/>
      <c r="BV11" s="1013"/>
      <c r="BW11" s="1013"/>
      <c r="BX11" s="1013"/>
      <c r="BY11" s="1013"/>
      <c r="BZ11" s="1013"/>
      <c r="CA11" s="1013"/>
      <c r="CB11" s="1013"/>
      <c r="CC11" s="1013"/>
      <c r="CD11" s="1013"/>
      <c r="CE11" s="1013"/>
      <c r="CF11" s="1013"/>
      <c r="CG11" s="1014"/>
      <c r="CH11" s="993"/>
      <c r="CI11" s="994"/>
      <c r="CJ11" s="994"/>
      <c r="CK11" s="994"/>
      <c r="CL11" s="995"/>
      <c r="CM11" s="993"/>
      <c r="CN11" s="994"/>
      <c r="CO11" s="994"/>
      <c r="CP11" s="994"/>
      <c r="CQ11" s="995"/>
      <c r="CR11" s="993"/>
      <c r="CS11" s="994"/>
      <c r="CT11" s="994"/>
      <c r="CU11" s="994"/>
      <c r="CV11" s="995"/>
      <c r="CW11" s="993"/>
      <c r="CX11" s="994"/>
      <c r="CY11" s="994"/>
      <c r="CZ11" s="994"/>
      <c r="DA11" s="995"/>
      <c r="DB11" s="993"/>
      <c r="DC11" s="994"/>
      <c r="DD11" s="994"/>
      <c r="DE11" s="994"/>
      <c r="DF11" s="995"/>
      <c r="DG11" s="993"/>
      <c r="DH11" s="994"/>
      <c r="DI11" s="994"/>
      <c r="DJ11" s="994"/>
      <c r="DK11" s="995"/>
      <c r="DL11" s="993"/>
      <c r="DM11" s="994"/>
      <c r="DN11" s="994"/>
      <c r="DO11" s="994"/>
      <c r="DP11" s="995"/>
      <c r="DQ11" s="993"/>
      <c r="DR11" s="994"/>
      <c r="DS11" s="994"/>
      <c r="DT11" s="994"/>
      <c r="DU11" s="995"/>
      <c r="DV11" s="996"/>
      <c r="DW11" s="997"/>
      <c r="DX11" s="997"/>
      <c r="DY11" s="997"/>
      <c r="DZ11" s="998"/>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2"/>
      <c r="BT12" s="1013"/>
      <c r="BU12" s="1013"/>
      <c r="BV12" s="1013"/>
      <c r="BW12" s="1013"/>
      <c r="BX12" s="1013"/>
      <c r="BY12" s="1013"/>
      <c r="BZ12" s="1013"/>
      <c r="CA12" s="1013"/>
      <c r="CB12" s="1013"/>
      <c r="CC12" s="1013"/>
      <c r="CD12" s="1013"/>
      <c r="CE12" s="1013"/>
      <c r="CF12" s="1013"/>
      <c r="CG12" s="1014"/>
      <c r="CH12" s="993"/>
      <c r="CI12" s="994"/>
      <c r="CJ12" s="994"/>
      <c r="CK12" s="994"/>
      <c r="CL12" s="995"/>
      <c r="CM12" s="993"/>
      <c r="CN12" s="994"/>
      <c r="CO12" s="994"/>
      <c r="CP12" s="994"/>
      <c r="CQ12" s="995"/>
      <c r="CR12" s="993"/>
      <c r="CS12" s="994"/>
      <c r="CT12" s="994"/>
      <c r="CU12" s="994"/>
      <c r="CV12" s="995"/>
      <c r="CW12" s="993"/>
      <c r="CX12" s="994"/>
      <c r="CY12" s="994"/>
      <c r="CZ12" s="994"/>
      <c r="DA12" s="995"/>
      <c r="DB12" s="993"/>
      <c r="DC12" s="994"/>
      <c r="DD12" s="994"/>
      <c r="DE12" s="994"/>
      <c r="DF12" s="995"/>
      <c r="DG12" s="993"/>
      <c r="DH12" s="994"/>
      <c r="DI12" s="994"/>
      <c r="DJ12" s="994"/>
      <c r="DK12" s="995"/>
      <c r="DL12" s="993"/>
      <c r="DM12" s="994"/>
      <c r="DN12" s="994"/>
      <c r="DO12" s="994"/>
      <c r="DP12" s="995"/>
      <c r="DQ12" s="993"/>
      <c r="DR12" s="994"/>
      <c r="DS12" s="994"/>
      <c r="DT12" s="994"/>
      <c r="DU12" s="995"/>
      <c r="DV12" s="996"/>
      <c r="DW12" s="997"/>
      <c r="DX12" s="997"/>
      <c r="DY12" s="997"/>
      <c r="DZ12" s="998"/>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2"/>
      <c r="BT13" s="1013"/>
      <c r="BU13" s="1013"/>
      <c r="BV13" s="1013"/>
      <c r="BW13" s="1013"/>
      <c r="BX13" s="1013"/>
      <c r="BY13" s="1013"/>
      <c r="BZ13" s="1013"/>
      <c r="CA13" s="1013"/>
      <c r="CB13" s="1013"/>
      <c r="CC13" s="1013"/>
      <c r="CD13" s="1013"/>
      <c r="CE13" s="1013"/>
      <c r="CF13" s="1013"/>
      <c r="CG13" s="1014"/>
      <c r="CH13" s="993"/>
      <c r="CI13" s="994"/>
      <c r="CJ13" s="994"/>
      <c r="CK13" s="994"/>
      <c r="CL13" s="995"/>
      <c r="CM13" s="993"/>
      <c r="CN13" s="994"/>
      <c r="CO13" s="994"/>
      <c r="CP13" s="994"/>
      <c r="CQ13" s="995"/>
      <c r="CR13" s="993"/>
      <c r="CS13" s="994"/>
      <c r="CT13" s="994"/>
      <c r="CU13" s="994"/>
      <c r="CV13" s="995"/>
      <c r="CW13" s="993"/>
      <c r="CX13" s="994"/>
      <c r="CY13" s="994"/>
      <c r="CZ13" s="994"/>
      <c r="DA13" s="995"/>
      <c r="DB13" s="993"/>
      <c r="DC13" s="994"/>
      <c r="DD13" s="994"/>
      <c r="DE13" s="994"/>
      <c r="DF13" s="995"/>
      <c r="DG13" s="993"/>
      <c r="DH13" s="994"/>
      <c r="DI13" s="994"/>
      <c r="DJ13" s="994"/>
      <c r="DK13" s="995"/>
      <c r="DL13" s="993"/>
      <c r="DM13" s="994"/>
      <c r="DN13" s="994"/>
      <c r="DO13" s="994"/>
      <c r="DP13" s="995"/>
      <c r="DQ13" s="993"/>
      <c r="DR13" s="994"/>
      <c r="DS13" s="994"/>
      <c r="DT13" s="994"/>
      <c r="DU13" s="995"/>
      <c r="DV13" s="996"/>
      <c r="DW13" s="997"/>
      <c r="DX13" s="997"/>
      <c r="DY13" s="997"/>
      <c r="DZ13" s="998"/>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2"/>
      <c r="BT14" s="1013"/>
      <c r="BU14" s="1013"/>
      <c r="BV14" s="1013"/>
      <c r="BW14" s="1013"/>
      <c r="BX14" s="1013"/>
      <c r="BY14" s="1013"/>
      <c r="BZ14" s="1013"/>
      <c r="CA14" s="1013"/>
      <c r="CB14" s="1013"/>
      <c r="CC14" s="1013"/>
      <c r="CD14" s="1013"/>
      <c r="CE14" s="1013"/>
      <c r="CF14" s="1013"/>
      <c r="CG14" s="1014"/>
      <c r="CH14" s="993"/>
      <c r="CI14" s="994"/>
      <c r="CJ14" s="994"/>
      <c r="CK14" s="994"/>
      <c r="CL14" s="995"/>
      <c r="CM14" s="993"/>
      <c r="CN14" s="994"/>
      <c r="CO14" s="994"/>
      <c r="CP14" s="994"/>
      <c r="CQ14" s="995"/>
      <c r="CR14" s="993"/>
      <c r="CS14" s="994"/>
      <c r="CT14" s="994"/>
      <c r="CU14" s="994"/>
      <c r="CV14" s="995"/>
      <c r="CW14" s="993"/>
      <c r="CX14" s="994"/>
      <c r="CY14" s="994"/>
      <c r="CZ14" s="994"/>
      <c r="DA14" s="995"/>
      <c r="DB14" s="993"/>
      <c r="DC14" s="994"/>
      <c r="DD14" s="994"/>
      <c r="DE14" s="994"/>
      <c r="DF14" s="995"/>
      <c r="DG14" s="993"/>
      <c r="DH14" s="994"/>
      <c r="DI14" s="994"/>
      <c r="DJ14" s="994"/>
      <c r="DK14" s="995"/>
      <c r="DL14" s="993"/>
      <c r="DM14" s="994"/>
      <c r="DN14" s="994"/>
      <c r="DO14" s="994"/>
      <c r="DP14" s="995"/>
      <c r="DQ14" s="993"/>
      <c r="DR14" s="994"/>
      <c r="DS14" s="994"/>
      <c r="DT14" s="994"/>
      <c r="DU14" s="995"/>
      <c r="DV14" s="996"/>
      <c r="DW14" s="997"/>
      <c r="DX14" s="997"/>
      <c r="DY14" s="997"/>
      <c r="DZ14" s="998"/>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2"/>
      <c r="BT15" s="1013"/>
      <c r="BU15" s="1013"/>
      <c r="BV15" s="1013"/>
      <c r="BW15" s="1013"/>
      <c r="BX15" s="1013"/>
      <c r="BY15" s="1013"/>
      <c r="BZ15" s="1013"/>
      <c r="CA15" s="1013"/>
      <c r="CB15" s="1013"/>
      <c r="CC15" s="1013"/>
      <c r="CD15" s="1013"/>
      <c r="CE15" s="1013"/>
      <c r="CF15" s="1013"/>
      <c r="CG15" s="1014"/>
      <c r="CH15" s="993"/>
      <c r="CI15" s="994"/>
      <c r="CJ15" s="994"/>
      <c r="CK15" s="994"/>
      <c r="CL15" s="995"/>
      <c r="CM15" s="993"/>
      <c r="CN15" s="994"/>
      <c r="CO15" s="994"/>
      <c r="CP15" s="994"/>
      <c r="CQ15" s="995"/>
      <c r="CR15" s="993"/>
      <c r="CS15" s="994"/>
      <c r="CT15" s="994"/>
      <c r="CU15" s="994"/>
      <c r="CV15" s="995"/>
      <c r="CW15" s="993"/>
      <c r="CX15" s="994"/>
      <c r="CY15" s="994"/>
      <c r="CZ15" s="994"/>
      <c r="DA15" s="995"/>
      <c r="DB15" s="993"/>
      <c r="DC15" s="994"/>
      <c r="DD15" s="994"/>
      <c r="DE15" s="994"/>
      <c r="DF15" s="995"/>
      <c r="DG15" s="993"/>
      <c r="DH15" s="994"/>
      <c r="DI15" s="994"/>
      <c r="DJ15" s="994"/>
      <c r="DK15" s="995"/>
      <c r="DL15" s="993"/>
      <c r="DM15" s="994"/>
      <c r="DN15" s="994"/>
      <c r="DO15" s="994"/>
      <c r="DP15" s="995"/>
      <c r="DQ15" s="993"/>
      <c r="DR15" s="994"/>
      <c r="DS15" s="994"/>
      <c r="DT15" s="994"/>
      <c r="DU15" s="995"/>
      <c r="DV15" s="996"/>
      <c r="DW15" s="997"/>
      <c r="DX15" s="997"/>
      <c r="DY15" s="997"/>
      <c r="DZ15" s="998"/>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2"/>
      <c r="BT16" s="1013"/>
      <c r="BU16" s="1013"/>
      <c r="BV16" s="1013"/>
      <c r="BW16" s="1013"/>
      <c r="BX16" s="1013"/>
      <c r="BY16" s="1013"/>
      <c r="BZ16" s="1013"/>
      <c r="CA16" s="1013"/>
      <c r="CB16" s="1013"/>
      <c r="CC16" s="1013"/>
      <c r="CD16" s="1013"/>
      <c r="CE16" s="1013"/>
      <c r="CF16" s="1013"/>
      <c r="CG16" s="1014"/>
      <c r="CH16" s="993"/>
      <c r="CI16" s="994"/>
      <c r="CJ16" s="994"/>
      <c r="CK16" s="994"/>
      <c r="CL16" s="995"/>
      <c r="CM16" s="993"/>
      <c r="CN16" s="994"/>
      <c r="CO16" s="994"/>
      <c r="CP16" s="994"/>
      <c r="CQ16" s="995"/>
      <c r="CR16" s="993"/>
      <c r="CS16" s="994"/>
      <c r="CT16" s="994"/>
      <c r="CU16" s="994"/>
      <c r="CV16" s="995"/>
      <c r="CW16" s="993"/>
      <c r="CX16" s="994"/>
      <c r="CY16" s="994"/>
      <c r="CZ16" s="994"/>
      <c r="DA16" s="995"/>
      <c r="DB16" s="993"/>
      <c r="DC16" s="994"/>
      <c r="DD16" s="994"/>
      <c r="DE16" s="994"/>
      <c r="DF16" s="995"/>
      <c r="DG16" s="993"/>
      <c r="DH16" s="994"/>
      <c r="DI16" s="994"/>
      <c r="DJ16" s="994"/>
      <c r="DK16" s="995"/>
      <c r="DL16" s="993"/>
      <c r="DM16" s="994"/>
      <c r="DN16" s="994"/>
      <c r="DO16" s="994"/>
      <c r="DP16" s="995"/>
      <c r="DQ16" s="993"/>
      <c r="DR16" s="994"/>
      <c r="DS16" s="994"/>
      <c r="DT16" s="994"/>
      <c r="DU16" s="995"/>
      <c r="DV16" s="996"/>
      <c r="DW16" s="997"/>
      <c r="DX16" s="997"/>
      <c r="DY16" s="997"/>
      <c r="DZ16" s="998"/>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2"/>
      <c r="BT17" s="1013"/>
      <c r="BU17" s="1013"/>
      <c r="BV17" s="1013"/>
      <c r="BW17" s="1013"/>
      <c r="BX17" s="1013"/>
      <c r="BY17" s="1013"/>
      <c r="BZ17" s="1013"/>
      <c r="CA17" s="1013"/>
      <c r="CB17" s="1013"/>
      <c r="CC17" s="1013"/>
      <c r="CD17" s="1013"/>
      <c r="CE17" s="1013"/>
      <c r="CF17" s="1013"/>
      <c r="CG17" s="1014"/>
      <c r="CH17" s="993"/>
      <c r="CI17" s="994"/>
      <c r="CJ17" s="994"/>
      <c r="CK17" s="994"/>
      <c r="CL17" s="995"/>
      <c r="CM17" s="993"/>
      <c r="CN17" s="994"/>
      <c r="CO17" s="994"/>
      <c r="CP17" s="994"/>
      <c r="CQ17" s="995"/>
      <c r="CR17" s="993"/>
      <c r="CS17" s="994"/>
      <c r="CT17" s="994"/>
      <c r="CU17" s="994"/>
      <c r="CV17" s="995"/>
      <c r="CW17" s="993"/>
      <c r="CX17" s="994"/>
      <c r="CY17" s="994"/>
      <c r="CZ17" s="994"/>
      <c r="DA17" s="995"/>
      <c r="DB17" s="993"/>
      <c r="DC17" s="994"/>
      <c r="DD17" s="994"/>
      <c r="DE17" s="994"/>
      <c r="DF17" s="995"/>
      <c r="DG17" s="993"/>
      <c r="DH17" s="994"/>
      <c r="DI17" s="994"/>
      <c r="DJ17" s="994"/>
      <c r="DK17" s="995"/>
      <c r="DL17" s="993"/>
      <c r="DM17" s="994"/>
      <c r="DN17" s="994"/>
      <c r="DO17" s="994"/>
      <c r="DP17" s="995"/>
      <c r="DQ17" s="993"/>
      <c r="DR17" s="994"/>
      <c r="DS17" s="994"/>
      <c r="DT17" s="994"/>
      <c r="DU17" s="995"/>
      <c r="DV17" s="996"/>
      <c r="DW17" s="997"/>
      <c r="DX17" s="997"/>
      <c r="DY17" s="997"/>
      <c r="DZ17" s="998"/>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2"/>
      <c r="BT18" s="1013"/>
      <c r="BU18" s="1013"/>
      <c r="BV18" s="1013"/>
      <c r="BW18" s="1013"/>
      <c r="BX18" s="1013"/>
      <c r="BY18" s="1013"/>
      <c r="BZ18" s="1013"/>
      <c r="CA18" s="1013"/>
      <c r="CB18" s="1013"/>
      <c r="CC18" s="1013"/>
      <c r="CD18" s="1013"/>
      <c r="CE18" s="1013"/>
      <c r="CF18" s="1013"/>
      <c r="CG18" s="1014"/>
      <c r="CH18" s="993"/>
      <c r="CI18" s="994"/>
      <c r="CJ18" s="994"/>
      <c r="CK18" s="994"/>
      <c r="CL18" s="995"/>
      <c r="CM18" s="993"/>
      <c r="CN18" s="994"/>
      <c r="CO18" s="994"/>
      <c r="CP18" s="994"/>
      <c r="CQ18" s="995"/>
      <c r="CR18" s="993"/>
      <c r="CS18" s="994"/>
      <c r="CT18" s="994"/>
      <c r="CU18" s="994"/>
      <c r="CV18" s="995"/>
      <c r="CW18" s="993"/>
      <c r="CX18" s="994"/>
      <c r="CY18" s="994"/>
      <c r="CZ18" s="994"/>
      <c r="DA18" s="995"/>
      <c r="DB18" s="993"/>
      <c r="DC18" s="994"/>
      <c r="DD18" s="994"/>
      <c r="DE18" s="994"/>
      <c r="DF18" s="995"/>
      <c r="DG18" s="993"/>
      <c r="DH18" s="994"/>
      <c r="DI18" s="994"/>
      <c r="DJ18" s="994"/>
      <c r="DK18" s="995"/>
      <c r="DL18" s="993"/>
      <c r="DM18" s="994"/>
      <c r="DN18" s="994"/>
      <c r="DO18" s="994"/>
      <c r="DP18" s="995"/>
      <c r="DQ18" s="993"/>
      <c r="DR18" s="994"/>
      <c r="DS18" s="994"/>
      <c r="DT18" s="994"/>
      <c r="DU18" s="995"/>
      <c r="DV18" s="996"/>
      <c r="DW18" s="997"/>
      <c r="DX18" s="997"/>
      <c r="DY18" s="997"/>
      <c r="DZ18" s="998"/>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2"/>
      <c r="BT19" s="1013"/>
      <c r="BU19" s="1013"/>
      <c r="BV19" s="1013"/>
      <c r="BW19" s="1013"/>
      <c r="BX19" s="1013"/>
      <c r="BY19" s="1013"/>
      <c r="BZ19" s="1013"/>
      <c r="CA19" s="1013"/>
      <c r="CB19" s="1013"/>
      <c r="CC19" s="1013"/>
      <c r="CD19" s="1013"/>
      <c r="CE19" s="1013"/>
      <c r="CF19" s="1013"/>
      <c r="CG19" s="1014"/>
      <c r="CH19" s="993"/>
      <c r="CI19" s="994"/>
      <c r="CJ19" s="994"/>
      <c r="CK19" s="994"/>
      <c r="CL19" s="995"/>
      <c r="CM19" s="993"/>
      <c r="CN19" s="994"/>
      <c r="CO19" s="994"/>
      <c r="CP19" s="994"/>
      <c r="CQ19" s="995"/>
      <c r="CR19" s="993"/>
      <c r="CS19" s="994"/>
      <c r="CT19" s="994"/>
      <c r="CU19" s="994"/>
      <c r="CV19" s="995"/>
      <c r="CW19" s="993"/>
      <c r="CX19" s="994"/>
      <c r="CY19" s="994"/>
      <c r="CZ19" s="994"/>
      <c r="DA19" s="995"/>
      <c r="DB19" s="993"/>
      <c r="DC19" s="994"/>
      <c r="DD19" s="994"/>
      <c r="DE19" s="994"/>
      <c r="DF19" s="995"/>
      <c r="DG19" s="993"/>
      <c r="DH19" s="994"/>
      <c r="DI19" s="994"/>
      <c r="DJ19" s="994"/>
      <c r="DK19" s="995"/>
      <c r="DL19" s="993"/>
      <c r="DM19" s="994"/>
      <c r="DN19" s="994"/>
      <c r="DO19" s="994"/>
      <c r="DP19" s="995"/>
      <c r="DQ19" s="993"/>
      <c r="DR19" s="994"/>
      <c r="DS19" s="994"/>
      <c r="DT19" s="994"/>
      <c r="DU19" s="995"/>
      <c r="DV19" s="996"/>
      <c r="DW19" s="997"/>
      <c r="DX19" s="997"/>
      <c r="DY19" s="997"/>
      <c r="DZ19" s="998"/>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2"/>
      <c r="BT20" s="1013"/>
      <c r="BU20" s="1013"/>
      <c r="BV20" s="1013"/>
      <c r="BW20" s="1013"/>
      <c r="BX20" s="1013"/>
      <c r="BY20" s="1013"/>
      <c r="BZ20" s="1013"/>
      <c r="CA20" s="1013"/>
      <c r="CB20" s="1013"/>
      <c r="CC20" s="1013"/>
      <c r="CD20" s="1013"/>
      <c r="CE20" s="1013"/>
      <c r="CF20" s="1013"/>
      <c r="CG20" s="1014"/>
      <c r="CH20" s="993"/>
      <c r="CI20" s="994"/>
      <c r="CJ20" s="994"/>
      <c r="CK20" s="994"/>
      <c r="CL20" s="995"/>
      <c r="CM20" s="993"/>
      <c r="CN20" s="994"/>
      <c r="CO20" s="994"/>
      <c r="CP20" s="994"/>
      <c r="CQ20" s="995"/>
      <c r="CR20" s="993"/>
      <c r="CS20" s="994"/>
      <c r="CT20" s="994"/>
      <c r="CU20" s="994"/>
      <c r="CV20" s="995"/>
      <c r="CW20" s="993"/>
      <c r="CX20" s="994"/>
      <c r="CY20" s="994"/>
      <c r="CZ20" s="994"/>
      <c r="DA20" s="995"/>
      <c r="DB20" s="993"/>
      <c r="DC20" s="994"/>
      <c r="DD20" s="994"/>
      <c r="DE20" s="994"/>
      <c r="DF20" s="995"/>
      <c r="DG20" s="993"/>
      <c r="DH20" s="994"/>
      <c r="DI20" s="994"/>
      <c r="DJ20" s="994"/>
      <c r="DK20" s="995"/>
      <c r="DL20" s="993"/>
      <c r="DM20" s="994"/>
      <c r="DN20" s="994"/>
      <c r="DO20" s="994"/>
      <c r="DP20" s="995"/>
      <c r="DQ20" s="993"/>
      <c r="DR20" s="994"/>
      <c r="DS20" s="994"/>
      <c r="DT20" s="994"/>
      <c r="DU20" s="995"/>
      <c r="DV20" s="996"/>
      <c r="DW20" s="997"/>
      <c r="DX20" s="997"/>
      <c r="DY20" s="997"/>
      <c r="DZ20" s="998"/>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2"/>
      <c r="BT21" s="1013"/>
      <c r="BU21" s="1013"/>
      <c r="BV21" s="1013"/>
      <c r="BW21" s="1013"/>
      <c r="BX21" s="1013"/>
      <c r="BY21" s="1013"/>
      <c r="BZ21" s="1013"/>
      <c r="CA21" s="1013"/>
      <c r="CB21" s="1013"/>
      <c r="CC21" s="1013"/>
      <c r="CD21" s="1013"/>
      <c r="CE21" s="1013"/>
      <c r="CF21" s="1013"/>
      <c r="CG21" s="1014"/>
      <c r="CH21" s="993"/>
      <c r="CI21" s="994"/>
      <c r="CJ21" s="994"/>
      <c r="CK21" s="994"/>
      <c r="CL21" s="995"/>
      <c r="CM21" s="993"/>
      <c r="CN21" s="994"/>
      <c r="CO21" s="994"/>
      <c r="CP21" s="994"/>
      <c r="CQ21" s="995"/>
      <c r="CR21" s="993"/>
      <c r="CS21" s="994"/>
      <c r="CT21" s="994"/>
      <c r="CU21" s="994"/>
      <c r="CV21" s="995"/>
      <c r="CW21" s="993"/>
      <c r="CX21" s="994"/>
      <c r="CY21" s="994"/>
      <c r="CZ21" s="994"/>
      <c r="DA21" s="995"/>
      <c r="DB21" s="993"/>
      <c r="DC21" s="994"/>
      <c r="DD21" s="994"/>
      <c r="DE21" s="994"/>
      <c r="DF21" s="995"/>
      <c r="DG21" s="993"/>
      <c r="DH21" s="994"/>
      <c r="DI21" s="994"/>
      <c r="DJ21" s="994"/>
      <c r="DK21" s="995"/>
      <c r="DL21" s="993"/>
      <c r="DM21" s="994"/>
      <c r="DN21" s="994"/>
      <c r="DO21" s="994"/>
      <c r="DP21" s="995"/>
      <c r="DQ21" s="993"/>
      <c r="DR21" s="994"/>
      <c r="DS21" s="994"/>
      <c r="DT21" s="994"/>
      <c r="DU21" s="995"/>
      <c r="DV21" s="996"/>
      <c r="DW21" s="997"/>
      <c r="DX21" s="997"/>
      <c r="DY21" s="997"/>
      <c r="DZ21" s="998"/>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370</v>
      </c>
      <c r="BA22" s="1025"/>
      <c r="BB22" s="1025"/>
      <c r="BC22" s="1025"/>
      <c r="BD22" s="1026"/>
      <c r="BE22" s="204"/>
      <c r="BF22" s="204"/>
      <c r="BG22" s="204"/>
      <c r="BH22" s="204"/>
      <c r="BI22" s="204"/>
      <c r="BJ22" s="204"/>
      <c r="BK22" s="204"/>
      <c r="BL22" s="204"/>
      <c r="BM22" s="204"/>
      <c r="BN22" s="204"/>
      <c r="BO22" s="204"/>
      <c r="BP22" s="204"/>
      <c r="BQ22" s="213">
        <v>16</v>
      </c>
      <c r="BR22" s="214"/>
      <c r="BS22" s="1012"/>
      <c r="BT22" s="1013"/>
      <c r="BU22" s="1013"/>
      <c r="BV22" s="1013"/>
      <c r="BW22" s="1013"/>
      <c r="BX22" s="1013"/>
      <c r="BY22" s="1013"/>
      <c r="BZ22" s="1013"/>
      <c r="CA22" s="1013"/>
      <c r="CB22" s="1013"/>
      <c r="CC22" s="1013"/>
      <c r="CD22" s="1013"/>
      <c r="CE22" s="1013"/>
      <c r="CF22" s="1013"/>
      <c r="CG22" s="1014"/>
      <c r="CH22" s="993"/>
      <c r="CI22" s="994"/>
      <c r="CJ22" s="994"/>
      <c r="CK22" s="994"/>
      <c r="CL22" s="995"/>
      <c r="CM22" s="993"/>
      <c r="CN22" s="994"/>
      <c r="CO22" s="994"/>
      <c r="CP22" s="994"/>
      <c r="CQ22" s="995"/>
      <c r="CR22" s="993"/>
      <c r="CS22" s="994"/>
      <c r="CT22" s="994"/>
      <c r="CU22" s="994"/>
      <c r="CV22" s="995"/>
      <c r="CW22" s="993"/>
      <c r="CX22" s="994"/>
      <c r="CY22" s="994"/>
      <c r="CZ22" s="994"/>
      <c r="DA22" s="995"/>
      <c r="DB22" s="993"/>
      <c r="DC22" s="994"/>
      <c r="DD22" s="994"/>
      <c r="DE22" s="994"/>
      <c r="DF22" s="995"/>
      <c r="DG22" s="993"/>
      <c r="DH22" s="994"/>
      <c r="DI22" s="994"/>
      <c r="DJ22" s="994"/>
      <c r="DK22" s="995"/>
      <c r="DL22" s="993"/>
      <c r="DM22" s="994"/>
      <c r="DN22" s="994"/>
      <c r="DO22" s="994"/>
      <c r="DP22" s="995"/>
      <c r="DQ22" s="993"/>
      <c r="DR22" s="994"/>
      <c r="DS22" s="994"/>
      <c r="DT22" s="994"/>
      <c r="DU22" s="995"/>
      <c r="DV22" s="996"/>
      <c r="DW22" s="997"/>
      <c r="DX22" s="997"/>
      <c r="DY22" s="997"/>
      <c r="DZ22" s="998"/>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64">
        <v>8856</v>
      </c>
      <c r="R23" s="1065"/>
      <c r="S23" s="1065"/>
      <c r="T23" s="1065"/>
      <c r="U23" s="1065"/>
      <c r="V23" s="1065">
        <v>8467</v>
      </c>
      <c r="W23" s="1065"/>
      <c r="X23" s="1065"/>
      <c r="Y23" s="1065"/>
      <c r="Z23" s="1065"/>
      <c r="AA23" s="1065">
        <v>389</v>
      </c>
      <c r="AB23" s="1065"/>
      <c r="AC23" s="1065"/>
      <c r="AD23" s="1065"/>
      <c r="AE23" s="1066"/>
      <c r="AF23" s="1067">
        <v>294</v>
      </c>
      <c r="AG23" s="1065"/>
      <c r="AH23" s="1065"/>
      <c r="AI23" s="1065"/>
      <c r="AJ23" s="1068"/>
      <c r="AK23" s="1069"/>
      <c r="AL23" s="1070"/>
      <c r="AM23" s="1070"/>
      <c r="AN23" s="1070"/>
      <c r="AO23" s="1070"/>
      <c r="AP23" s="1065">
        <v>7394</v>
      </c>
      <c r="AQ23" s="1065"/>
      <c r="AR23" s="1065"/>
      <c r="AS23" s="1065"/>
      <c r="AT23" s="1065"/>
      <c r="AU23" s="1071"/>
      <c r="AV23" s="1071"/>
      <c r="AW23" s="1071"/>
      <c r="AX23" s="1071"/>
      <c r="AY23" s="1072"/>
      <c r="AZ23" s="1061" t="s">
        <v>223</v>
      </c>
      <c r="BA23" s="1062"/>
      <c r="BB23" s="1062"/>
      <c r="BC23" s="1062"/>
      <c r="BD23" s="1063"/>
      <c r="BE23" s="204"/>
      <c r="BF23" s="204"/>
      <c r="BG23" s="204"/>
      <c r="BH23" s="204"/>
      <c r="BI23" s="204"/>
      <c r="BJ23" s="204"/>
      <c r="BK23" s="204"/>
      <c r="BL23" s="204"/>
      <c r="BM23" s="204"/>
      <c r="BN23" s="204"/>
      <c r="BO23" s="204"/>
      <c r="BP23" s="204"/>
      <c r="BQ23" s="213">
        <v>17</v>
      </c>
      <c r="BR23" s="214"/>
      <c r="BS23" s="1012"/>
      <c r="BT23" s="1013"/>
      <c r="BU23" s="1013"/>
      <c r="BV23" s="1013"/>
      <c r="BW23" s="1013"/>
      <c r="BX23" s="1013"/>
      <c r="BY23" s="1013"/>
      <c r="BZ23" s="1013"/>
      <c r="CA23" s="1013"/>
      <c r="CB23" s="1013"/>
      <c r="CC23" s="1013"/>
      <c r="CD23" s="1013"/>
      <c r="CE23" s="1013"/>
      <c r="CF23" s="1013"/>
      <c r="CG23" s="1014"/>
      <c r="CH23" s="993"/>
      <c r="CI23" s="994"/>
      <c r="CJ23" s="994"/>
      <c r="CK23" s="994"/>
      <c r="CL23" s="995"/>
      <c r="CM23" s="993"/>
      <c r="CN23" s="994"/>
      <c r="CO23" s="994"/>
      <c r="CP23" s="994"/>
      <c r="CQ23" s="995"/>
      <c r="CR23" s="993"/>
      <c r="CS23" s="994"/>
      <c r="CT23" s="994"/>
      <c r="CU23" s="994"/>
      <c r="CV23" s="995"/>
      <c r="CW23" s="993"/>
      <c r="CX23" s="994"/>
      <c r="CY23" s="994"/>
      <c r="CZ23" s="994"/>
      <c r="DA23" s="995"/>
      <c r="DB23" s="993"/>
      <c r="DC23" s="994"/>
      <c r="DD23" s="994"/>
      <c r="DE23" s="994"/>
      <c r="DF23" s="995"/>
      <c r="DG23" s="993"/>
      <c r="DH23" s="994"/>
      <c r="DI23" s="994"/>
      <c r="DJ23" s="994"/>
      <c r="DK23" s="995"/>
      <c r="DL23" s="993"/>
      <c r="DM23" s="994"/>
      <c r="DN23" s="994"/>
      <c r="DO23" s="994"/>
      <c r="DP23" s="995"/>
      <c r="DQ23" s="993"/>
      <c r="DR23" s="994"/>
      <c r="DS23" s="994"/>
      <c r="DT23" s="994"/>
      <c r="DU23" s="995"/>
      <c r="DV23" s="996"/>
      <c r="DW23" s="997"/>
      <c r="DX23" s="997"/>
      <c r="DY23" s="997"/>
      <c r="DZ23" s="998"/>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2"/>
      <c r="BT24" s="1013"/>
      <c r="BU24" s="1013"/>
      <c r="BV24" s="1013"/>
      <c r="BW24" s="1013"/>
      <c r="BX24" s="1013"/>
      <c r="BY24" s="1013"/>
      <c r="BZ24" s="1013"/>
      <c r="CA24" s="1013"/>
      <c r="CB24" s="1013"/>
      <c r="CC24" s="1013"/>
      <c r="CD24" s="1013"/>
      <c r="CE24" s="1013"/>
      <c r="CF24" s="1013"/>
      <c r="CG24" s="1014"/>
      <c r="CH24" s="993"/>
      <c r="CI24" s="994"/>
      <c r="CJ24" s="994"/>
      <c r="CK24" s="994"/>
      <c r="CL24" s="995"/>
      <c r="CM24" s="993"/>
      <c r="CN24" s="994"/>
      <c r="CO24" s="994"/>
      <c r="CP24" s="994"/>
      <c r="CQ24" s="995"/>
      <c r="CR24" s="993"/>
      <c r="CS24" s="994"/>
      <c r="CT24" s="994"/>
      <c r="CU24" s="994"/>
      <c r="CV24" s="995"/>
      <c r="CW24" s="993"/>
      <c r="CX24" s="994"/>
      <c r="CY24" s="994"/>
      <c r="CZ24" s="994"/>
      <c r="DA24" s="995"/>
      <c r="DB24" s="993"/>
      <c r="DC24" s="994"/>
      <c r="DD24" s="994"/>
      <c r="DE24" s="994"/>
      <c r="DF24" s="995"/>
      <c r="DG24" s="993"/>
      <c r="DH24" s="994"/>
      <c r="DI24" s="994"/>
      <c r="DJ24" s="994"/>
      <c r="DK24" s="995"/>
      <c r="DL24" s="993"/>
      <c r="DM24" s="994"/>
      <c r="DN24" s="994"/>
      <c r="DO24" s="994"/>
      <c r="DP24" s="995"/>
      <c r="DQ24" s="993"/>
      <c r="DR24" s="994"/>
      <c r="DS24" s="994"/>
      <c r="DT24" s="994"/>
      <c r="DU24" s="995"/>
      <c r="DV24" s="996"/>
      <c r="DW24" s="997"/>
      <c r="DX24" s="997"/>
      <c r="DY24" s="997"/>
      <c r="DZ24" s="998"/>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2"/>
      <c r="BT25" s="1013"/>
      <c r="BU25" s="1013"/>
      <c r="BV25" s="1013"/>
      <c r="BW25" s="1013"/>
      <c r="BX25" s="1013"/>
      <c r="BY25" s="1013"/>
      <c r="BZ25" s="1013"/>
      <c r="CA25" s="1013"/>
      <c r="CB25" s="1013"/>
      <c r="CC25" s="1013"/>
      <c r="CD25" s="1013"/>
      <c r="CE25" s="1013"/>
      <c r="CF25" s="1013"/>
      <c r="CG25" s="1014"/>
      <c r="CH25" s="993"/>
      <c r="CI25" s="994"/>
      <c r="CJ25" s="994"/>
      <c r="CK25" s="994"/>
      <c r="CL25" s="995"/>
      <c r="CM25" s="993"/>
      <c r="CN25" s="994"/>
      <c r="CO25" s="994"/>
      <c r="CP25" s="994"/>
      <c r="CQ25" s="995"/>
      <c r="CR25" s="993"/>
      <c r="CS25" s="994"/>
      <c r="CT25" s="994"/>
      <c r="CU25" s="994"/>
      <c r="CV25" s="995"/>
      <c r="CW25" s="993"/>
      <c r="CX25" s="994"/>
      <c r="CY25" s="994"/>
      <c r="CZ25" s="994"/>
      <c r="DA25" s="995"/>
      <c r="DB25" s="993"/>
      <c r="DC25" s="994"/>
      <c r="DD25" s="994"/>
      <c r="DE25" s="994"/>
      <c r="DF25" s="995"/>
      <c r="DG25" s="993"/>
      <c r="DH25" s="994"/>
      <c r="DI25" s="994"/>
      <c r="DJ25" s="994"/>
      <c r="DK25" s="995"/>
      <c r="DL25" s="993"/>
      <c r="DM25" s="994"/>
      <c r="DN25" s="994"/>
      <c r="DO25" s="994"/>
      <c r="DP25" s="995"/>
      <c r="DQ25" s="993"/>
      <c r="DR25" s="994"/>
      <c r="DS25" s="994"/>
      <c r="DT25" s="994"/>
      <c r="DU25" s="995"/>
      <c r="DV25" s="996"/>
      <c r="DW25" s="997"/>
      <c r="DX25" s="997"/>
      <c r="DY25" s="997"/>
      <c r="DZ25" s="998"/>
      <c r="EA25" s="197"/>
    </row>
    <row r="26" spans="1:131" s="198" customFormat="1" ht="26.25" customHeight="1" x14ac:dyDescent="0.15">
      <c r="A26" s="999" t="s">
        <v>352</v>
      </c>
      <c r="B26" s="1000"/>
      <c r="C26" s="1000"/>
      <c r="D26" s="1000"/>
      <c r="E26" s="1000"/>
      <c r="F26" s="1000"/>
      <c r="G26" s="1000"/>
      <c r="H26" s="1000"/>
      <c r="I26" s="1000"/>
      <c r="J26" s="1000"/>
      <c r="K26" s="1000"/>
      <c r="L26" s="1000"/>
      <c r="M26" s="1000"/>
      <c r="N26" s="1000"/>
      <c r="O26" s="1000"/>
      <c r="P26" s="1001"/>
      <c r="Q26" s="985" t="s">
        <v>375</v>
      </c>
      <c r="R26" s="986"/>
      <c r="S26" s="986"/>
      <c r="T26" s="986"/>
      <c r="U26" s="987"/>
      <c r="V26" s="985" t="s">
        <v>376</v>
      </c>
      <c r="W26" s="986"/>
      <c r="X26" s="986"/>
      <c r="Y26" s="986"/>
      <c r="Z26" s="987"/>
      <c r="AA26" s="985" t="s">
        <v>377</v>
      </c>
      <c r="AB26" s="986"/>
      <c r="AC26" s="986"/>
      <c r="AD26" s="986"/>
      <c r="AE26" s="986"/>
      <c r="AF26" s="1055" t="s">
        <v>378</v>
      </c>
      <c r="AG26" s="1006"/>
      <c r="AH26" s="1006"/>
      <c r="AI26" s="1006"/>
      <c r="AJ26" s="1056"/>
      <c r="AK26" s="986" t="s">
        <v>379</v>
      </c>
      <c r="AL26" s="986"/>
      <c r="AM26" s="986"/>
      <c r="AN26" s="986"/>
      <c r="AO26" s="987"/>
      <c r="AP26" s="985" t="s">
        <v>380</v>
      </c>
      <c r="AQ26" s="986"/>
      <c r="AR26" s="986"/>
      <c r="AS26" s="986"/>
      <c r="AT26" s="987"/>
      <c r="AU26" s="985" t="s">
        <v>381</v>
      </c>
      <c r="AV26" s="986"/>
      <c r="AW26" s="986"/>
      <c r="AX26" s="986"/>
      <c r="AY26" s="987"/>
      <c r="AZ26" s="985" t="s">
        <v>382</v>
      </c>
      <c r="BA26" s="986"/>
      <c r="BB26" s="986"/>
      <c r="BC26" s="986"/>
      <c r="BD26" s="987"/>
      <c r="BE26" s="985" t="s">
        <v>359</v>
      </c>
      <c r="BF26" s="986"/>
      <c r="BG26" s="986"/>
      <c r="BH26" s="986"/>
      <c r="BI26" s="991"/>
      <c r="BJ26" s="203"/>
      <c r="BK26" s="203"/>
      <c r="BL26" s="203"/>
      <c r="BM26" s="203"/>
      <c r="BN26" s="203"/>
      <c r="BO26" s="216"/>
      <c r="BP26" s="216"/>
      <c r="BQ26" s="213">
        <v>20</v>
      </c>
      <c r="BR26" s="214"/>
      <c r="BS26" s="1012"/>
      <c r="BT26" s="1013"/>
      <c r="BU26" s="1013"/>
      <c r="BV26" s="1013"/>
      <c r="BW26" s="1013"/>
      <c r="BX26" s="1013"/>
      <c r="BY26" s="1013"/>
      <c r="BZ26" s="1013"/>
      <c r="CA26" s="1013"/>
      <c r="CB26" s="1013"/>
      <c r="CC26" s="1013"/>
      <c r="CD26" s="1013"/>
      <c r="CE26" s="1013"/>
      <c r="CF26" s="1013"/>
      <c r="CG26" s="1014"/>
      <c r="CH26" s="993"/>
      <c r="CI26" s="994"/>
      <c r="CJ26" s="994"/>
      <c r="CK26" s="994"/>
      <c r="CL26" s="995"/>
      <c r="CM26" s="993"/>
      <c r="CN26" s="994"/>
      <c r="CO26" s="994"/>
      <c r="CP26" s="994"/>
      <c r="CQ26" s="995"/>
      <c r="CR26" s="993"/>
      <c r="CS26" s="994"/>
      <c r="CT26" s="994"/>
      <c r="CU26" s="994"/>
      <c r="CV26" s="995"/>
      <c r="CW26" s="993"/>
      <c r="CX26" s="994"/>
      <c r="CY26" s="994"/>
      <c r="CZ26" s="994"/>
      <c r="DA26" s="995"/>
      <c r="DB26" s="993"/>
      <c r="DC26" s="994"/>
      <c r="DD26" s="994"/>
      <c r="DE26" s="994"/>
      <c r="DF26" s="995"/>
      <c r="DG26" s="993"/>
      <c r="DH26" s="994"/>
      <c r="DI26" s="994"/>
      <c r="DJ26" s="994"/>
      <c r="DK26" s="995"/>
      <c r="DL26" s="993"/>
      <c r="DM26" s="994"/>
      <c r="DN26" s="994"/>
      <c r="DO26" s="994"/>
      <c r="DP26" s="995"/>
      <c r="DQ26" s="993"/>
      <c r="DR26" s="994"/>
      <c r="DS26" s="994"/>
      <c r="DT26" s="994"/>
      <c r="DU26" s="995"/>
      <c r="DV26" s="996"/>
      <c r="DW26" s="997"/>
      <c r="DX26" s="997"/>
      <c r="DY26" s="997"/>
      <c r="DZ26" s="998"/>
      <c r="EA26" s="197"/>
    </row>
    <row r="27" spans="1:131" s="198" customFormat="1" ht="26.25" customHeight="1" thickBot="1" x14ac:dyDescent="0.2">
      <c r="A27" s="1002"/>
      <c r="B27" s="1003"/>
      <c r="C27" s="1003"/>
      <c r="D27" s="1003"/>
      <c r="E27" s="1003"/>
      <c r="F27" s="1003"/>
      <c r="G27" s="1003"/>
      <c r="H27" s="1003"/>
      <c r="I27" s="1003"/>
      <c r="J27" s="1003"/>
      <c r="K27" s="1003"/>
      <c r="L27" s="1003"/>
      <c r="M27" s="1003"/>
      <c r="N27" s="1003"/>
      <c r="O27" s="1003"/>
      <c r="P27" s="1004"/>
      <c r="Q27" s="988"/>
      <c r="R27" s="989"/>
      <c r="S27" s="989"/>
      <c r="T27" s="989"/>
      <c r="U27" s="990"/>
      <c r="V27" s="988"/>
      <c r="W27" s="989"/>
      <c r="X27" s="989"/>
      <c r="Y27" s="989"/>
      <c r="Z27" s="990"/>
      <c r="AA27" s="988"/>
      <c r="AB27" s="989"/>
      <c r="AC27" s="989"/>
      <c r="AD27" s="989"/>
      <c r="AE27" s="989"/>
      <c r="AF27" s="1057"/>
      <c r="AG27" s="1009"/>
      <c r="AH27" s="1009"/>
      <c r="AI27" s="1009"/>
      <c r="AJ27" s="1058"/>
      <c r="AK27" s="989"/>
      <c r="AL27" s="989"/>
      <c r="AM27" s="989"/>
      <c r="AN27" s="989"/>
      <c r="AO27" s="990"/>
      <c r="AP27" s="988"/>
      <c r="AQ27" s="989"/>
      <c r="AR27" s="989"/>
      <c r="AS27" s="989"/>
      <c r="AT27" s="990"/>
      <c r="AU27" s="988"/>
      <c r="AV27" s="989"/>
      <c r="AW27" s="989"/>
      <c r="AX27" s="989"/>
      <c r="AY27" s="990"/>
      <c r="AZ27" s="988"/>
      <c r="BA27" s="989"/>
      <c r="BB27" s="989"/>
      <c r="BC27" s="989"/>
      <c r="BD27" s="990"/>
      <c r="BE27" s="988"/>
      <c r="BF27" s="989"/>
      <c r="BG27" s="989"/>
      <c r="BH27" s="989"/>
      <c r="BI27" s="992"/>
      <c r="BJ27" s="203"/>
      <c r="BK27" s="203"/>
      <c r="BL27" s="203"/>
      <c r="BM27" s="203"/>
      <c r="BN27" s="203"/>
      <c r="BO27" s="216"/>
      <c r="BP27" s="216"/>
      <c r="BQ27" s="213">
        <v>21</v>
      </c>
      <c r="BR27" s="214"/>
      <c r="BS27" s="1012"/>
      <c r="BT27" s="1013"/>
      <c r="BU27" s="1013"/>
      <c r="BV27" s="1013"/>
      <c r="BW27" s="1013"/>
      <c r="BX27" s="1013"/>
      <c r="BY27" s="1013"/>
      <c r="BZ27" s="1013"/>
      <c r="CA27" s="1013"/>
      <c r="CB27" s="1013"/>
      <c r="CC27" s="1013"/>
      <c r="CD27" s="1013"/>
      <c r="CE27" s="1013"/>
      <c r="CF27" s="1013"/>
      <c r="CG27" s="1014"/>
      <c r="CH27" s="993"/>
      <c r="CI27" s="994"/>
      <c r="CJ27" s="994"/>
      <c r="CK27" s="994"/>
      <c r="CL27" s="995"/>
      <c r="CM27" s="993"/>
      <c r="CN27" s="994"/>
      <c r="CO27" s="994"/>
      <c r="CP27" s="994"/>
      <c r="CQ27" s="995"/>
      <c r="CR27" s="993"/>
      <c r="CS27" s="994"/>
      <c r="CT27" s="994"/>
      <c r="CU27" s="994"/>
      <c r="CV27" s="995"/>
      <c r="CW27" s="993"/>
      <c r="CX27" s="994"/>
      <c r="CY27" s="994"/>
      <c r="CZ27" s="994"/>
      <c r="DA27" s="995"/>
      <c r="DB27" s="993"/>
      <c r="DC27" s="994"/>
      <c r="DD27" s="994"/>
      <c r="DE27" s="994"/>
      <c r="DF27" s="995"/>
      <c r="DG27" s="993"/>
      <c r="DH27" s="994"/>
      <c r="DI27" s="994"/>
      <c r="DJ27" s="994"/>
      <c r="DK27" s="995"/>
      <c r="DL27" s="993"/>
      <c r="DM27" s="994"/>
      <c r="DN27" s="994"/>
      <c r="DO27" s="994"/>
      <c r="DP27" s="995"/>
      <c r="DQ27" s="993"/>
      <c r="DR27" s="994"/>
      <c r="DS27" s="994"/>
      <c r="DT27" s="994"/>
      <c r="DU27" s="995"/>
      <c r="DV27" s="996"/>
      <c r="DW27" s="997"/>
      <c r="DX27" s="997"/>
      <c r="DY27" s="997"/>
      <c r="DZ27" s="998"/>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2908</v>
      </c>
      <c r="R28" s="1050"/>
      <c r="S28" s="1050"/>
      <c r="T28" s="1050"/>
      <c r="U28" s="1050"/>
      <c r="V28" s="1050">
        <v>2920</v>
      </c>
      <c r="W28" s="1050"/>
      <c r="X28" s="1050"/>
      <c r="Y28" s="1050"/>
      <c r="Z28" s="1050"/>
      <c r="AA28" s="1050">
        <v>-12</v>
      </c>
      <c r="AB28" s="1050"/>
      <c r="AC28" s="1050"/>
      <c r="AD28" s="1050"/>
      <c r="AE28" s="1051"/>
      <c r="AF28" s="1052">
        <v>-12</v>
      </c>
      <c r="AG28" s="1050"/>
      <c r="AH28" s="1050"/>
      <c r="AI28" s="1050"/>
      <c r="AJ28" s="1053"/>
      <c r="AK28" s="1054">
        <v>181</v>
      </c>
      <c r="AL28" s="1042"/>
      <c r="AM28" s="1042"/>
      <c r="AN28" s="1042"/>
      <c r="AO28" s="1042"/>
      <c r="AP28" s="1042" t="s">
        <v>534</v>
      </c>
      <c r="AQ28" s="1042"/>
      <c r="AR28" s="1042"/>
      <c r="AS28" s="1042"/>
      <c r="AT28" s="1042"/>
      <c r="AU28" s="1042" t="s">
        <v>534</v>
      </c>
      <c r="AV28" s="1042"/>
      <c r="AW28" s="1042"/>
      <c r="AX28" s="1042"/>
      <c r="AY28" s="1042"/>
      <c r="AZ28" s="1043" t="s">
        <v>534</v>
      </c>
      <c r="BA28" s="1043"/>
      <c r="BB28" s="1043"/>
      <c r="BC28" s="1043"/>
      <c r="BD28" s="1043"/>
      <c r="BE28" s="1044"/>
      <c r="BF28" s="1044"/>
      <c r="BG28" s="1044"/>
      <c r="BH28" s="1044"/>
      <c r="BI28" s="1045"/>
      <c r="BJ28" s="203"/>
      <c r="BK28" s="203"/>
      <c r="BL28" s="203"/>
      <c r="BM28" s="203"/>
      <c r="BN28" s="203"/>
      <c r="BO28" s="216"/>
      <c r="BP28" s="216"/>
      <c r="BQ28" s="213">
        <v>22</v>
      </c>
      <c r="BR28" s="214"/>
      <c r="BS28" s="1012"/>
      <c r="BT28" s="1013"/>
      <c r="BU28" s="1013"/>
      <c r="BV28" s="1013"/>
      <c r="BW28" s="1013"/>
      <c r="BX28" s="1013"/>
      <c r="BY28" s="1013"/>
      <c r="BZ28" s="1013"/>
      <c r="CA28" s="1013"/>
      <c r="CB28" s="1013"/>
      <c r="CC28" s="1013"/>
      <c r="CD28" s="1013"/>
      <c r="CE28" s="1013"/>
      <c r="CF28" s="1013"/>
      <c r="CG28" s="1014"/>
      <c r="CH28" s="993"/>
      <c r="CI28" s="994"/>
      <c r="CJ28" s="994"/>
      <c r="CK28" s="994"/>
      <c r="CL28" s="995"/>
      <c r="CM28" s="993"/>
      <c r="CN28" s="994"/>
      <c r="CO28" s="994"/>
      <c r="CP28" s="994"/>
      <c r="CQ28" s="995"/>
      <c r="CR28" s="993"/>
      <c r="CS28" s="994"/>
      <c r="CT28" s="994"/>
      <c r="CU28" s="994"/>
      <c r="CV28" s="995"/>
      <c r="CW28" s="993"/>
      <c r="CX28" s="994"/>
      <c r="CY28" s="994"/>
      <c r="CZ28" s="994"/>
      <c r="DA28" s="995"/>
      <c r="DB28" s="993"/>
      <c r="DC28" s="994"/>
      <c r="DD28" s="994"/>
      <c r="DE28" s="994"/>
      <c r="DF28" s="995"/>
      <c r="DG28" s="993"/>
      <c r="DH28" s="994"/>
      <c r="DI28" s="994"/>
      <c r="DJ28" s="994"/>
      <c r="DK28" s="995"/>
      <c r="DL28" s="993"/>
      <c r="DM28" s="994"/>
      <c r="DN28" s="994"/>
      <c r="DO28" s="994"/>
      <c r="DP28" s="995"/>
      <c r="DQ28" s="993"/>
      <c r="DR28" s="994"/>
      <c r="DS28" s="994"/>
      <c r="DT28" s="994"/>
      <c r="DU28" s="995"/>
      <c r="DV28" s="996"/>
      <c r="DW28" s="997"/>
      <c r="DX28" s="997"/>
      <c r="DY28" s="997"/>
      <c r="DZ28" s="998"/>
      <c r="EA28" s="197"/>
    </row>
    <row r="29" spans="1:131" s="198" customFormat="1" ht="26.25" customHeight="1" x14ac:dyDescent="0.15">
      <c r="A29" s="217">
        <v>2</v>
      </c>
      <c r="B29" s="1027" t="s">
        <v>384</v>
      </c>
      <c r="C29" s="1028"/>
      <c r="D29" s="1028"/>
      <c r="E29" s="1028"/>
      <c r="F29" s="1028"/>
      <c r="G29" s="1028"/>
      <c r="H29" s="1028"/>
      <c r="I29" s="1028"/>
      <c r="J29" s="1028"/>
      <c r="K29" s="1028"/>
      <c r="L29" s="1028"/>
      <c r="M29" s="1028"/>
      <c r="N29" s="1028"/>
      <c r="O29" s="1028"/>
      <c r="P29" s="1029"/>
      <c r="Q29" s="1039"/>
      <c r="R29" s="1040"/>
      <c r="S29" s="1040"/>
      <c r="T29" s="1040"/>
      <c r="U29" s="1040"/>
      <c r="V29" s="1040"/>
      <c r="W29" s="1040"/>
      <c r="X29" s="1040"/>
      <c r="Y29" s="1040"/>
      <c r="Z29" s="1040"/>
      <c r="AA29" s="1040"/>
      <c r="AB29" s="1040"/>
      <c r="AC29" s="1040"/>
      <c r="AD29" s="1040"/>
      <c r="AE29" s="1041"/>
      <c r="AF29" s="1033">
        <v>70</v>
      </c>
      <c r="AG29" s="1034"/>
      <c r="AH29" s="1034"/>
      <c r="AI29" s="1034"/>
      <c r="AJ29" s="1035"/>
      <c r="AK29" s="976">
        <v>314</v>
      </c>
      <c r="AL29" s="967"/>
      <c r="AM29" s="967"/>
      <c r="AN29" s="967"/>
      <c r="AO29" s="967"/>
      <c r="AP29" s="967">
        <v>5</v>
      </c>
      <c r="AQ29" s="967"/>
      <c r="AR29" s="967"/>
      <c r="AS29" s="967"/>
      <c r="AT29" s="967"/>
      <c r="AU29" s="967" t="s">
        <v>534</v>
      </c>
      <c r="AV29" s="967"/>
      <c r="AW29" s="967"/>
      <c r="AX29" s="967"/>
      <c r="AY29" s="967"/>
      <c r="AZ29" s="1038" t="s">
        <v>534</v>
      </c>
      <c r="BA29" s="1038"/>
      <c r="BB29" s="1038"/>
      <c r="BC29" s="1038"/>
      <c r="BD29" s="1038"/>
      <c r="BE29" s="1022"/>
      <c r="BF29" s="1022"/>
      <c r="BG29" s="1022"/>
      <c r="BH29" s="1022"/>
      <c r="BI29" s="1023"/>
      <c r="BJ29" s="203"/>
      <c r="BK29" s="203"/>
      <c r="BL29" s="203"/>
      <c r="BM29" s="203"/>
      <c r="BN29" s="203"/>
      <c r="BO29" s="216"/>
      <c r="BP29" s="216"/>
      <c r="BQ29" s="213">
        <v>23</v>
      </c>
      <c r="BR29" s="214"/>
      <c r="BS29" s="1012"/>
      <c r="BT29" s="1013"/>
      <c r="BU29" s="1013"/>
      <c r="BV29" s="1013"/>
      <c r="BW29" s="1013"/>
      <c r="BX29" s="1013"/>
      <c r="BY29" s="1013"/>
      <c r="BZ29" s="1013"/>
      <c r="CA29" s="1013"/>
      <c r="CB29" s="1013"/>
      <c r="CC29" s="1013"/>
      <c r="CD29" s="1013"/>
      <c r="CE29" s="1013"/>
      <c r="CF29" s="1013"/>
      <c r="CG29" s="1014"/>
      <c r="CH29" s="993"/>
      <c r="CI29" s="994"/>
      <c r="CJ29" s="994"/>
      <c r="CK29" s="994"/>
      <c r="CL29" s="995"/>
      <c r="CM29" s="993"/>
      <c r="CN29" s="994"/>
      <c r="CO29" s="994"/>
      <c r="CP29" s="994"/>
      <c r="CQ29" s="995"/>
      <c r="CR29" s="993"/>
      <c r="CS29" s="994"/>
      <c r="CT29" s="994"/>
      <c r="CU29" s="994"/>
      <c r="CV29" s="995"/>
      <c r="CW29" s="993"/>
      <c r="CX29" s="994"/>
      <c r="CY29" s="994"/>
      <c r="CZ29" s="994"/>
      <c r="DA29" s="995"/>
      <c r="DB29" s="993"/>
      <c r="DC29" s="994"/>
      <c r="DD29" s="994"/>
      <c r="DE29" s="994"/>
      <c r="DF29" s="995"/>
      <c r="DG29" s="993"/>
      <c r="DH29" s="994"/>
      <c r="DI29" s="994"/>
      <c r="DJ29" s="994"/>
      <c r="DK29" s="995"/>
      <c r="DL29" s="993"/>
      <c r="DM29" s="994"/>
      <c r="DN29" s="994"/>
      <c r="DO29" s="994"/>
      <c r="DP29" s="995"/>
      <c r="DQ29" s="993"/>
      <c r="DR29" s="994"/>
      <c r="DS29" s="994"/>
      <c r="DT29" s="994"/>
      <c r="DU29" s="995"/>
      <c r="DV29" s="996"/>
      <c r="DW29" s="997"/>
      <c r="DX29" s="997"/>
      <c r="DY29" s="997"/>
      <c r="DZ29" s="998"/>
      <c r="EA29" s="197"/>
    </row>
    <row r="30" spans="1:131" s="198" customFormat="1" ht="26.25" customHeight="1" x14ac:dyDescent="0.15">
      <c r="A30" s="217">
        <v>3</v>
      </c>
      <c r="B30" s="1027" t="s">
        <v>385</v>
      </c>
      <c r="C30" s="1028"/>
      <c r="D30" s="1028"/>
      <c r="E30" s="1028"/>
      <c r="F30" s="1028"/>
      <c r="G30" s="1028"/>
      <c r="H30" s="1028"/>
      <c r="I30" s="1028"/>
      <c r="J30" s="1028"/>
      <c r="K30" s="1028"/>
      <c r="L30" s="1028"/>
      <c r="M30" s="1028"/>
      <c r="N30" s="1028"/>
      <c r="O30" s="1028"/>
      <c r="P30" s="1029"/>
      <c r="Q30" s="1039"/>
      <c r="R30" s="1040"/>
      <c r="S30" s="1040"/>
      <c r="T30" s="1040"/>
      <c r="U30" s="1040"/>
      <c r="V30" s="1040"/>
      <c r="W30" s="1040"/>
      <c r="X30" s="1040"/>
      <c r="Y30" s="1040"/>
      <c r="Z30" s="1040"/>
      <c r="AA30" s="1040"/>
      <c r="AB30" s="1040"/>
      <c r="AC30" s="1040"/>
      <c r="AD30" s="1040"/>
      <c r="AE30" s="1041"/>
      <c r="AF30" s="1033">
        <v>0</v>
      </c>
      <c r="AG30" s="1034"/>
      <c r="AH30" s="1034"/>
      <c r="AI30" s="1034"/>
      <c r="AJ30" s="1035"/>
      <c r="AK30" s="976">
        <v>89</v>
      </c>
      <c r="AL30" s="967"/>
      <c r="AM30" s="967"/>
      <c r="AN30" s="967"/>
      <c r="AO30" s="967"/>
      <c r="AP30" s="967" t="s">
        <v>534</v>
      </c>
      <c r="AQ30" s="967"/>
      <c r="AR30" s="967"/>
      <c r="AS30" s="967"/>
      <c r="AT30" s="967"/>
      <c r="AU30" s="967" t="s">
        <v>534</v>
      </c>
      <c r="AV30" s="967"/>
      <c r="AW30" s="967"/>
      <c r="AX30" s="967"/>
      <c r="AY30" s="967"/>
      <c r="AZ30" s="1038" t="s">
        <v>534</v>
      </c>
      <c r="BA30" s="1038"/>
      <c r="BB30" s="1038"/>
      <c r="BC30" s="1038"/>
      <c r="BD30" s="1038"/>
      <c r="BE30" s="1022"/>
      <c r="BF30" s="1022"/>
      <c r="BG30" s="1022"/>
      <c r="BH30" s="1022"/>
      <c r="BI30" s="1023"/>
      <c r="BJ30" s="203"/>
      <c r="BK30" s="203"/>
      <c r="BL30" s="203"/>
      <c r="BM30" s="203"/>
      <c r="BN30" s="203"/>
      <c r="BO30" s="216"/>
      <c r="BP30" s="216"/>
      <c r="BQ30" s="213">
        <v>24</v>
      </c>
      <c r="BR30" s="214"/>
      <c r="BS30" s="1012"/>
      <c r="BT30" s="1013"/>
      <c r="BU30" s="1013"/>
      <c r="BV30" s="1013"/>
      <c r="BW30" s="1013"/>
      <c r="BX30" s="1013"/>
      <c r="BY30" s="1013"/>
      <c r="BZ30" s="1013"/>
      <c r="CA30" s="1013"/>
      <c r="CB30" s="1013"/>
      <c r="CC30" s="1013"/>
      <c r="CD30" s="1013"/>
      <c r="CE30" s="1013"/>
      <c r="CF30" s="1013"/>
      <c r="CG30" s="1014"/>
      <c r="CH30" s="993"/>
      <c r="CI30" s="994"/>
      <c r="CJ30" s="994"/>
      <c r="CK30" s="994"/>
      <c r="CL30" s="995"/>
      <c r="CM30" s="993"/>
      <c r="CN30" s="994"/>
      <c r="CO30" s="994"/>
      <c r="CP30" s="994"/>
      <c r="CQ30" s="995"/>
      <c r="CR30" s="993"/>
      <c r="CS30" s="994"/>
      <c r="CT30" s="994"/>
      <c r="CU30" s="994"/>
      <c r="CV30" s="995"/>
      <c r="CW30" s="993"/>
      <c r="CX30" s="994"/>
      <c r="CY30" s="994"/>
      <c r="CZ30" s="994"/>
      <c r="DA30" s="995"/>
      <c r="DB30" s="993"/>
      <c r="DC30" s="994"/>
      <c r="DD30" s="994"/>
      <c r="DE30" s="994"/>
      <c r="DF30" s="995"/>
      <c r="DG30" s="993"/>
      <c r="DH30" s="994"/>
      <c r="DI30" s="994"/>
      <c r="DJ30" s="994"/>
      <c r="DK30" s="995"/>
      <c r="DL30" s="993"/>
      <c r="DM30" s="994"/>
      <c r="DN30" s="994"/>
      <c r="DO30" s="994"/>
      <c r="DP30" s="995"/>
      <c r="DQ30" s="993"/>
      <c r="DR30" s="994"/>
      <c r="DS30" s="994"/>
      <c r="DT30" s="994"/>
      <c r="DU30" s="995"/>
      <c r="DV30" s="996"/>
      <c r="DW30" s="997"/>
      <c r="DX30" s="997"/>
      <c r="DY30" s="997"/>
      <c r="DZ30" s="998"/>
      <c r="EA30" s="197"/>
    </row>
    <row r="31" spans="1:131" s="198" customFormat="1" ht="26.25" customHeight="1" x14ac:dyDescent="0.15">
      <c r="A31" s="217">
        <v>4</v>
      </c>
      <c r="B31" s="1027" t="s">
        <v>386</v>
      </c>
      <c r="C31" s="1028"/>
      <c r="D31" s="1028"/>
      <c r="E31" s="1028"/>
      <c r="F31" s="1028"/>
      <c r="G31" s="1028"/>
      <c r="H31" s="1028"/>
      <c r="I31" s="1028"/>
      <c r="J31" s="1028"/>
      <c r="K31" s="1028"/>
      <c r="L31" s="1028"/>
      <c r="M31" s="1028"/>
      <c r="N31" s="1028"/>
      <c r="O31" s="1028"/>
      <c r="P31" s="1029"/>
      <c r="Q31" s="1039"/>
      <c r="R31" s="1040"/>
      <c r="S31" s="1040"/>
      <c r="T31" s="1040"/>
      <c r="U31" s="1040"/>
      <c r="V31" s="1040"/>
      <c r="W31" s="1040"/>
      <c r="X31" s="1040"/>
      <c r="Y31" s="1040"/>
      <c r="Z31" s="1040"/>
      <c r="AA31" s="1040"/>
      <c r="AB31" s="1040"/>
      <c r="AC31" s="1040"/>
      <c r="AD31" s="1040"/>
      <c r="AE31" s="1041"/>
      <c r="AF31" s="1033">
        <v>307</v>
      </c>
      <c r="AG31" s="1034"/>
      <c r="AH31" s="1034"/>
      <c r="AI31" s="1034"/>
      <c r="AJ31" s="1035"/>
      <c r="AK31" s="976">
        <v>71</v>
      </c>
      <c r="AL31" s="967"/>
      <c r="AM31" s="967"/>
      <c r="AN31" s="967"/>
      <c r="AO31" s="967"/>
      <c r="AP31" s="967">
        <v>5599</v>
      </c>
      <c r="AQ31" s="967"/>
      <c r="AR31" s="967"/>
      <c r="AS31" s="967"/>
      <c r="AT31" s="967"/>
      <c r="AU31" s="967">
        <v>952</v>
      </c>
      <c r="AV31" s="967"/>
      <c r="AW31" s="967"/>
      <c r="AX31" s="967"/>
      <c r="AY31" s="967"/>
      <c r="AZ31" s="1038" t="s">
        <v>534</v>
      </c>
      <c r="BA31" s="1038"/>
      <c r="BB31" s="1038"/>
      <c r="BC31" s="1038"/>
      <c r="BD31" s="1038"/>
      <c r="BE31" s="1022" t="s">
        <v>387</v>
      </c>
      <c r="BF31" s="1022"/>
      <c r="BG31" s="1022"/>
      <c r="BH31" s="1022"/>
      <c r="BI31" s="1023"/>
      <c r="BJ31" s="203"/>
      <c r="BK31" s="203"/>
      <c r="BL31" s="203"/>
      <c r="BM31" s="203"/>
      <c r="BN31" s="203"/>
      <c r="BO31" s="216"/>
      <c r="BP31" s="216"/>
      <c r="BQ31" s="213">
        <v>25</v>
      </c>
      <c r="BR31" s="214"/>
      <c r="BS31" s="1012"/>
      <c r="BT31" s="1013"/>
      <c r="BU31" s="1013"/>
      <c r="BV31" s="1013"/>
      <c r="BW31" s="1013"/>
      <c r="BX31" s="1013"/>
      <c r="BY31" s="1013"/>
      <c r="BZ31" s="1013"/>
      <c r="CA31" s="1013"/>
      <c r="CB31" s="1013"/>
      <c r="CC31" s="1013"/>
      <c r="CD31" s="1013"/>
      <c r="CE31" s="1013"/>
      <c r="CF31" s="1013"/>
      <c r="CG31" s="1014"/>
      <c r="CH31" s="993"/>
      <c r="CI31" s="994"/>
      <c r="CJ31" s="994"/>
      <c r="CK31" s="994"/>
      <c r="CL31" s="995"/>
      <c r="CM31" s="993"/>
      <c r="CN31" s="994"/>
      <c r="CO31" s="994"/>
      <c r="CP31" s="994"/>
      <c r="CQ31" s="995"/>
      <c r="CR31" s="993"/>
      <c r="CS31" s="994"/>
      <c r="CT31" s="994"/>
      <c r="CU31" s="994"/>
      <c r="CV31" s="995"/>
      <c r="CW31" s="993"/>
      <c r="CX31" s="994"/>
      <c r="CY31" s="994"/>
      <c r="CZ31" s="994"/>
      <c r="DA31" s="995"/>
      <c r="DB31" s="993"/>
      <c r="DC31" s="994"/>
      <c r="DD31" s="994"/>
      <c r="DE31" s="994"/>
      <c r="DF31" s="995"/>
      <c r="DG31" s="993"/>
      <c r="DH31" s="994"/>
      <c r="DI31" s="994"/>
      <c r="DJ31" s="994"/>
      <c r="DK31" s="995"/>
      <c r="DL31" s="993"/>
      <c r="DM31" s="994"/>
      <c r="DN31" s="994"/>
      <c r="DO31" s="994"/>
      <c r="DP31" s="995"/>
      <c r="DQ31" s="993"/>
      <c r="DR31" s="994"/>
      <c r="DS31" s="994"/>
      <c r="DT31" s="994"/>
      <c r="DU31" s="995"/>
      <c r="DV31" s="996"/>
      <c r="DW31" s="997"/>
      <c r="DX31" s="997"/>
      <c r="DY31" s="997"/>
      <c r="DZ31" s="998"/>
      <c r="EA31" s="197"/>
    </row>
    <row r="32" spans="1:131" s="198" customFormat="1" ht="26.25" customHeight="1" x14ac:dyDescent="0.15">
      <c r="A32" s="217">
        <v>5</v>
      </c>
      <c r="B32" s="1027" t="s">
        <v>388</v>
      </c>
      <c r="C32" s="1028"/>
      <c r="D32" s="1028"/>
      <c r="E32" s="1028"/>
      <c r="F32" s="1028"/>
      <c r="G32" s="1028"/>
      <c r="H32" s="1028"/>
      <c r="I32" s="1028"/>
      <c r="J32" s="1028"/>
      <c r="K32" s="1028"/>
      <c r="L32" s="1028"/>
      <c r="M32" s="1028"/>
      <c r="N32" s="1028"/>
      <c r="O32" s="1028"/>
      <c r="P32" s="1029"/>
      <c r="Q32" s="1039"/>
      <c r="R32" s="1040"/>
      <c r="S32" s="1040"/>
      <c r="T32" s="1040"/>
      <c r="U32" s="1040"/>
      <c r="V32" s="1040"/>
      <c r="W32" s="1040"/>
      <c r="X32" s="1040"/>
      <c r="Y32" s="1040"/>
      <c r="Z32" s="1040"/>
      <c r="AA32" s="1040"/>
      <c r="AB32" s="1040"/>
      <c r="AC32" s="1040"/>
      <c r="AD32" s="1040"/>
      <c r="AE32" s="1041"/>
      <c r="AF32" s="1033">
        <v>119</v>
      </c>
      <c r="AG32" s="1034"/>
      <c r="AH32" s="1034"/>
      <c r="AI32" s="1034"/>
      <c r="AJ32" s="1035"/>
      <c r="AK32" s="976">
        <v>494</v>
      </c>
      <c r="AL32" s="967"/>
      <c r="AM32" s="967"/>
      <c r="AN32" s="967"/>
      <c r="AO32" s="967"/>
      <c r="AP32" s="967">
        <v>8923</v>
      </c>
      <c r="AQ32" s="967"/>
      <c r="AR32" s="967"/>
      <c r="AS32" s="967"/>
      <c r="AT32" s="967"/>
      <c r="AU32" s="967">
        <v>6898</v>
      </c>
      <c r="AV32" s="967"/>
      <c r="AW32" s="967"/>
      <c r="AX32" s="967"/>
      <c r="AY32" s="967"/>
      <c r="AZ32" s="1038" t="s">
        <v>534</v>
      </c>
      <c r="BA32" s="1038"/>
      <c r="BB32" s="1038"/>
      <c r="BC32" s="1038"/>
      <c r="BD32" s="1038"/>
      <c r="BE32" s="1022" t="s">
        <v>389</v>
      </c>
      <c r="BF32" s="1022"/>
      <c r="BG32" s="1022"/>
      <c r="BH32" s="1022"/>
      <c r="BI32" s="1023"/>
      <c r="BJ32" s="203"/>
      <c r="BK32" s="203"/>
      <c r="BL32" s="203"/>
      <c r="BM32" s="203"/>
      <c r="BN32" s="203"/>
      <c r="BO32" s="216"/>
      <c r="BP32" s="216"/>
      <c r="BQ32" s="213">
        <v>26</v>
      </c>
      <c r="BR32" s="214"/>
      <c r="BS32" s="1012"/>
      <c r="BT32" s="1013"/>
      <c r="BU32" s="1013"/>
      <c r="BV32" s="1013"/>
      <c r="BW32" s="1013"/>
      <c r="BX32" s="1013"/>
      <c r="BY32" s="1013"/>
      <c r="BZ32" s="1013"/>
      <c r="CA32" s="1013"/>
      <c r="CB32" s="1013"/>
      <c r="CC32" s="1013"/>
      <c r="CD32" s="1013"/>
      <c r="CE32" s="1013"/>
      <c r="CF32" s="1013"/>
      <c r="CG32" s="1014"/>
      <c r="CH32" s="993"/>
      <c r="CI32" s="994"/>
      <c r="CJ32" s="994"/>
      <c r="CK32" s="994"/>
      <c r="CL32" s="995"/>
      <c r="CM32" s="993"/>
      <c r="CN32" s="994"/>
      <c r="CO32" s="994"/>
      <c r="CP32" s="994"/>
      <c r="CQ32" s="995"/>
      <c r="CR32" s="993"/>
      <c r="CS32" s="994"/>
      <c r="CT32" s="994"/>
      <c r="CU32" s="994"/>
      <c r="CV32" s="995"/>
      <c r="CW32" s="993"/>
      <c r="CX32" s="994"/>
      <c r="CY32" s="994"/>
      <c r="CZ32" s="994"/>
      <c r="DA32" s="995"/>
      <c r="DB32" s="993"/>
      <c r="DC32" s="994"/>
      <c r="DD32" s="994"/>
      <c r="DE32" s="994"/>
      <c r="DF32" s="995"/>
      <c r="DG32" s="993"/>
      <c r="DH32" s="994"/>
      <c r="DI32" s="994"/>
      <c r="DJ32" s="994"/>
      <c r="DK32" s="995"/>
      <c r="DL32" s="993"/>
      <c r="DM32" s="994"/>
      <c r="DN32" s="994"/>
      <c r="DO32" s="994"/>
      <c r="DP32" s="995"/>
      <c r="DQ32" s="993"/>
      <c r="DR32" s="994"/>
      <c r="DS32" s="994"/>
      <c r="DT32" s="994"/>
      <c r="DU32" s="995"/>
      <c r="DV32" s="996"/>
      <c r="DW32" s="997"/>
      <c r="DX32" s="997"/>
      <c r="DY32" s="997"/>
      <c r="DZ32" s="998"/>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2"/>
      <c r="BT33" s="1013"/>
      <c r="BU33" s="1013"/>
      <c r="BV33" s="1013"/>
      <c r="BW33" s="1013"/>
      <c r="BX33" s="1013"/>
      <c r="BY33" s="1013"/>
      <c r="BZ33" s="1013"/>
      <c r="CA33" s="1013"/>
      <c r="CB33" s="1013"/>
      <c r="CC33" s="1013"/>
      <c r="CD33" s="1013"/>
      <c r="CE33" s="1013"/>
      <c r="CF33" s="1013"/>
      <c r="CG33" s="1014"/>
      <c r="CH33" s="993"/>
      <c r="CI33" s="994"/>
      <c r="CJ33" s="994"/>
      <c r="CK33" s="994"/>
      <c r="CL33" s="995"/>
      <c r="CM33" s="993"/>
      <c r="CN33" s="994"/>
      <c r="CO33" s="994"/>
      <c r="CP33" s="994"/>
      <c r="CQ33" s="995"/>
      <c r="CR33" s="993"/>
      <c r="CS33" s="994"/>
      <c r="CT33" s="994"/>
      <c r="CU33" s="994"/>
      <c r="CV33" s="995"/>
      <c r="CW33" s="993"/>
      <c r="CX33" s="994"/>
      <c r="CY33" s="994"/>
      <c r="CZ33" s="994"/>
      <c r="DA33" s="995"/>
      <c r="DB33" s="993"/>
      <c r="DC33" s="994"/>
      <c r="DD33" s="994"/>
      <c r="DE33" s="994"/>
      <c r="DF33" s="995"/>
      <c r="DG33" s="993"/>
      <c r="DH33" s="994"/>
      <c r="DI33" s="994"/>
      <c r="DJ33" s="994"/>
      <c r="DK33" s="995"/>
      <c r="DL33" s="993"/>
      <c r="DM33" s="994"/>
      <c r="DN33" s="994"/>
      <c r="DO33" s="994"/>
      <c r="DP33" s="995"/>
      <c r="DQ33" s="993"/>
      <c r="DR33" s="994"/>
      <c r="DS33" s="994"/>
      <c r="DT33" s="994"/>
      <c r="DU33" s="995"/>
      <c r="DV33" s="996"/>
      <c r="DW33" s="997"/>
      <c r="DX33" s="997"/>
      <c r="DY33" s="997"/>
      <c r="DZ33" s="998"/>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2"/>
      <c r="BT34" s="1013"/>
      <c r="BU34" s="1013"/>
      <c r="BV34" s="1013"/>
      <c r="BW34" s="1013"/>
      <c r="BX34" s="1013"/>
      <c r="BY34" s="1013"/>
      <c r="BZ34" s="1013"/>
      <c r="CA34" s="1013"/>
      <c r="CB34" s="1013"/>
      <c r="CC34" s="1013"/>
      <c r="CD34" s="1013"/>
      <c r="CE34" s="1013"/>
      <c r="CF34" s="1013"/>
      <c r="CG34" s="1014"/>
      <c r="CH34" s="993"/>
      <c r="CI34" s="994"/>
      <c r="CJ34" s="994"/>
      <c r="CK34" s="994"/>
      <c r="CL34" s="995"/>
      <c r="CM34" s="993"/>
      <c r="CN34" s="994"/>
      <c r="CO34" s="994"/>
      <c r="CP34" s="994"/>
      <c r="CQ34" s="995"/>
      <c r="CR34" s="993"/>
      <c r="CS34" s="994"/>
      <c r="CT34" s="994"/>
      <c r="CU34" s="994"/>
      <c r="CV34" s="995"/>
      <c r="CW34" s="993"/>
      <c r="CX34" s="994"/>
      <c r="CY34" s="994"/>
      <c r="CZ34" s="994"/>
      <c r="DA34" s="995"/>
      <c r="DB34" s="993"/>
      <c r="DC34" s="994"/>
      <c r="DD34" s="994"/>
      <c r="DE34" s="994"/>
      <c r="DF34" s="995"/>
      <c r="DG34" s="993"/>
      <c r="DH34" s="994"/>
      <c r="DI34" s="994"/>
      <c r="DJ34" s="994"/>
      <c r="DK34" s="995"/>
      <c r="DL34" s="993"/>
      <c r="DM34" s="994"/>
      <c r="DN34" s="994"/>
      <c r="DO34" s="994"/>
      <c r="DP34" s="995"/>
      <c r="DQ34" s="993"/>
      <c r="DR34" s="994"/>
      <c r="DS34" s="994"/>
      <c r="DT34" s="994"/>
      <c r="DU34" s="995"/>
      <c r="DV34" s="996"/>
      <c r="DW34" s="997"/>
      <c r="DX34" s="997"/>
      <c r="DY34" s="997"/>
      <c r="DZ34" s="998"/>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2"/>
      <c r="BT35" s="1013"/>
      <c r="BU35" s="1013"/>
      <c r="BV35" s="1013"/>
      <c r="BW35" s="1013"/>
      <c r="BX35" s="1013"/>
      <c r="BY35" s="1013"/>
      <c r="BZ35" s="1013"/>
      <c r="CA35" s="1013"/>
      <c r="CB35" s="1013"/>
      <c r="CC35" s="1013"/>
      <c r="CD35" s="1013"/>
      <c r="CE35" s="1013"/>
      <c r="CF35" s="1013"/>
      <c r="CG35" s="1014"/>
      <c r="CH35" s="993"/>
      <c r="CI35" s="994"/>
      <c r="CJ35" s="994"/>
      <c r="CK35" s="994"/>
      <c r="CL35" s="995"/>
      <c r="CM35" s="993"/>
      <c r="CN35" s="994"/>
      <c r="CO35" s="994"/>
      <c r="CP35" s="994"/>
      <c r="CQ35" s="995"/>
      <c r="CR35" s="993"/>
      <c r="CS35" s="994"/>
      <c r="CT35" s="994"/>
      <c r="CU35" s="994"/>
      <c r="CV35" s="995"/>
      <c r="CW35" s="993"/>
      <c r="CX35" s="994"/>
      <c r="CY35" s="994"/>
      <c r="CZ35" s="994"/>
      <c r="DA35" s="995"/>
      <c r="DB35" s="993"/>
      <c r="DC35" s="994"/>
      <c r="DD35" s="994"/>
      <c r="DE35" s="994"/>
      <c r="DF35" s="995"/>
      <c r="DG35" s="993"/>
      <c r="DH35" s="994"/>
      <c r="DI35" s="994"/>
      <c r="DJ35" s="994"/>
      <c r="DK35" s="995"/>
      <c r="DL35" s="993"/>
      <c r="DM35" s="994"/>
      <c r="DN35" s="994"/>
      <c r="DO35" s="994"/>
      <c r="DP35" s="995"/>
      <c r="DQ35" s="993"/>
      <c r="DR35" s="994"/>
      <c r="DS35" s="994"/>
      <c r="DT35" s="994"/>
      <c r="DU35" s="995"/>
      <c r="DV35" s="996"/>
      <c r="DW35" s="997"/>
      <c r="DX35" s="997"/>
      <c r="DY35" s="997"/>
      <c r="DZ35" s="998"/>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2"/>
      <c r="BT36" s="1013"/>
      <c r="BU36" s="1013"/>
      <c r="BV36" s="1013"/>
      <c r="BW36" s="1013"/>
      <c r="BX36" s="1013"/>
      <c r="BY36" s="1013"/>
      <c r="BZ36" s="1013"/>
      <c r="CA36" s="1013"/>
      <c r="CB36" s="1013"/>
      <c r="CC36" s="1013"/>
      <c r="CD36" s="1013"/>
      <c r="CE36" s="1013"/>
      <c r="CF36" s="1013"/>
      <c r="CG36" s="1014"/>
      <c r="CH36" s="993"/>
      <c r="CI36" s="994"/>
      <c r="CJ36" s="994"/>
      <c r="CK36" s="994"/>
      <c r="CL36" s="995"/>
      <c r="CM36" s="993"/>
      <c r="CN36" s="994"/>
      <c r="CO36" s="994"/>
      <c r="CP36" s="994"/>
      <c r="CQ36" s="995"/>
      <c r="CR36" s="993"/>
      <c r="CS36" s="994"/>
      <c r="CT36" s="994"/>
      <c r="CU36" s="994"/>
      <c r="CV36" s="995"/>
      <c r="CW36" s="993"/>
      <c r="CX36" s="994"/>
      <c r="CY36" s="994"/>
      <c r="CZ36" s="994"/>
      <c r="DA36" s="995"/>
      <c r="DB36" s="993"/>
      <c r="DC36" s="994"/>
      <c r="DD36" s="994"/>
      <c r="DE36" s="994"/>
      <c r="DF36" s="995"/>
      <c r="DG36" s="993"/>
      <c r="DH36" s="994"/>
      <c r="DI36" s="994"/>
      <c r="DJ36" s="994"/>
      <c r="DK36" s="995"/>
      <c r="DL36" s="993"/>
      <c r="DM36" s="994"/>
      <c r="DN36" s="994"/>
      <c r="DO36" s="994"/>
      <c r="DP36" s="995"/>
      <c r="DQ36" s="993"/>
      <c r="DR36" s="994"/>
      <c r="DS36" s="994"/>
      <c r="DT36" s="994"/>
      <c r="DU36" s="995"/>
      <c r="DV36" s="996"/>
      <c r="DW36" s="997"/>
      <c r="DX36" s="997"/>
      <c r="DY36" s="997"/>
      <c r="DZ36" s="998"/>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2"/>
      <c r="BT37" s="1013"/>
      <c r="BU37" s="1013"/>
      <c r="BV37" s="1013"/>
      <c r="BW37" s="1013"/>
      <c r="BX37" s="1013"/>
      <c r="BY37" s="1013"/>
      <c r="BZ37" s="1013"/>
      <c r="CA37" s="1013"/>
      <c r="CB37" s="1013"/>
      <c r="CC37" s="1013"/>
      <c r="CD37" s="1013"/>
      <c r="CE37" s="1013"/>
      <c r="CF37" s="1013"/>
      <c r="CG37" s="1014"/>
      <c r="CH37" s="993"/>
      <c r="CI37" s="994"/>
      <c r="CJ37" s="994"/>
      <c r="CK37" s="994"/>
      <c r="CL37" s="995"/>
      <c r="CM37" s="993"/>
      <c r="CN37" s="994"/>
      <c r="CO37" s="994"/>
      <c r="CP37" s="994"/>
      <c r="CQ37" s="995"/>
      <c r="CR37" s="993"/>
      <c r="CS37" s="994"/>
      <c r="CT37" s="994"/>
      <c r="CU37" s="994"/>
      <c r="CV37" s="995"/>
      <c r="CW37" s="993"/>
      <c r="CX37" s="994"/>
      <c r="CY37" s="994"/>
      <c r="CZ37" s="994"/>
      <c r="DA37" s="995"/>
      <c r="DB37" s="993"/>
      <c r="DC37" s="994"/>
      <c r="DD37" s="994"/>
      <c r="DE37" s="994"/>
      <c r="DF37" s="995"/>
      <c r="DG37" s="993"/>
      <c r="DH37" s="994"/>
      <c r="DI37" s="994"/>
      <c r="DJ37" s="994"/>
      <c r="DK37" s="995"/>
      <c r="DL37" s="993"/>
      <c r="DM37" s="994"/>
      <c r="DN37" s="994"/>
      <c r="DO37" s="994"/>
      <c r="DP37" s="995"/>
      <c r="DQ37" s="993"/>
      <c r="DR37" s="994"/>
      <c r="DS37" s="994"/>
      <c r="DT37" s="994"/>
      <c r="DU37" s="995"/>
      <c r="DV37" s="996"/>
      <c r="DW37" s="997"/>
      <c r="DX37" s="997"/>
      <c r="DY37" s="997"/>
      <c r="DZ37" s="998"/>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2"/>
      <c r="BT38" s="1013"/>
      <c r="BU38" s="1013"/>
      <c r="BV38" s="1013"/>
      <c r="BW38" s="1013"/>
      <c r="BX38" s="1013"/>
      <c r="BY38" s="1013"/>
      <c r="BZ38" s="1013"/>
      <c r="CA38" s="1013"/>
      <c r="CB38" s="1013"/>
      <c r="CC38" s="1013"/>
      <c r="CD38" s="1013"/>
      <c r="CE38" s="1013"/>
      <c r="CF38" s="1013"/>
      <c r="CG38" s="1014"/>
      <c r="CH38" s="993"/>
      <c r="CI38" s="994"/>
      <c r="CJ38" s="994"/>
      <c r="CK38" s="994"/>
      <c r="CL38" s="995"/>
      <c r="CM38" s="993"/>
      <c r="CN38" s="994"/>
      <c r="CO38" s="994"/>
      <c r="CP38" s="994"/>
      <c r="CQ38" s="995"/>
      <c r="CR38" s="993"/>
      <c r="CS38" s="994"/>
      <c r="CT38" s="994"/>
      <c r="CU38" s="994"/>
      <c r="CV38" s="995"/>
      <c r="CW38" s="993"/>
      <c r="CX38" s="994"/>
      <c r="CY38" s="994"/>
      <c r="CZ38" s="994"/>
      <c r="DA38" s="995"/>
      <c r="DB38" s="993"/>
      <c r="DC38" s="994"/>
      <c r="DD38" s="994"/>
      <c r="DE38" s="994"/>
      <c r="DF38" s="995"/>
      <c r="DG38" s="993"/>
      <c r="DH38" s="994"/>
      <c r="DI38" s="994"/>
      <c r="DJ38" s="994"/>
      <c r="DK38" s="995"/>
      <c r="DL38" s="993"/>
      <c r="DM38" s="994"/>
      <c r="DN38" s="994"/>
      <c r="DO38" s="994"/>
      <c r="DP38" s="995"/>
      <c r="DQ38" s="993"/>
      <c r="DR38" s="994"/>
      <c r="DS38" s="994"/>
      <c r="DT38" s="994"/>
      <c r="DU38" s="995"/>
      <c r="DV38" s="996"/>
      <c r="DW38" s="997"/>
      <c r="DX38" s="997"/>
      <c r="DY38" s="997"/>
      <c r="DZ38" s="998"/>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2"/>
      <c r="BT39" s="1013"/>
      <c r="BU39" s="1013"/>
      <c r="BV39" s="1013"/>
      <c r="BW39" s="1013"/>
      <c r="BX39" s="1013"/>
      <c r="BY39" s="1013"/>
      <c r="BZ39" s="1013"/>
      <c r="CA39" s="1013"/>
      <c r="CB39" s="1013"/>
      <c r="CC39" s="1013"/>
      <c r="CD39" s="1013"/>
      <c r="CE39" s="1013"/>
      <c r="CF39" s="1013"/>
      <c r="CG39" s="1014"/>
      <c r="CH39" s="993"/>
      <c r="CI39" s="994"/>
      <c r="CJ39" s="994"/>
      <c r="CK39" s="994"/>
      <c r="CL39" s="995"/>
      <c r="CM39" s="993"/>
      <c r="CN39" s="994"/>
      <c r="CO39" s="994"/>
      <c r="CP39" s="994"/>
      <c r="CQ39" s="995"/>
      <c r="CR39" s="993"/>
      <c r="CS39" s="994"/>
      <c r="CT39" s="994"/>
      <c r="CU39" s="994"/>
      <c r="CV39" s="995"/>
      <c r="CW39" s="993"/>
      <c r="CX39" s="994"/>
      <c r="CY39" s="994"/>
      <c r="CZ39" s="994"/>
      <c r="DA39" s="995"/>
      <c r="DB39" s="993"/>
      <c r="DC39" s="994"/>
      <c r="DD39" s="994"/>
      <c r="DE39" s="994"/>
      <c r="DF39" s="995"/>
      <c r="DG39" s="993"/>
      <c r="DH39" s="994"/>
      <c r="DI39" s="994"/>
      <c r="DJ39" s="994"/>
      <c r="DK39" s="995"/>
      <c r="DL39" s="993"/>
      <c r="DM39" s="994"/>
      <c r="DN39" s="994"/>
      <c r="DO39" s="994"/>
      <c r="DP39" s="995"/>
      <c r="DQ39" s="993"/>
      <c r="DR39" s="994"/>
      <c r="DS39" s="994"/>
      <c r="DT39" s="994"/>
      <c r="DU39" s="995"/>
      <c r="DV39" s="996"/>
      <c r="DW39" s="997"/>
      <c r="DX39" s="997"/>
      <c r="DY39" s="997"/>
      <c r="DZ39" s="998"/>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2"/>
      <c r="BT40" s="1013"/>
      <c r="BU40" s="1013"/>
      <c r="BV40" s="1013"/>
      <c r="BW40" s="1013"/>
      <c r="BX40" s="1013"/>
      <c r="BY40" s="1013"/>
      <c r="BZ40" s="1013"/>
      <c r="CA40" s="1013"/>
      <c r="CB40" s="1013"/>
      <c r="CC40" s="1013"/>
      <c r="CD40" s="1013"/>
      <c r="CE40" s="1013"/>
      <c r="CF40" s="1013"/>
      <c r="CG40" s="1014"/>
      <c r="CH40" s="993"/>
      <c r="CI40" s="994"/>
      <c r="CJ40" s="994"/>
      <c r="CK40" s="994"/>
      <c r="CL40" s="995"/>
      <c r="CM40" s="993"/>
      <c r="CN40" s="994"/>
      <c r="CO40" s="994"/>
      <c r="CP40" s="994"/>
      <c r="CQ40" s="995"/>
      <c r="CR40" s="993"/>
      <c r="CS40" s="994"/>
      <c r="CT40" s="994"/>
      <c r="CU40" s="994"/>
      <c r="CV40" s="995"/>
      <c r="CW40" s="993"/>
      <c r="CX40" s="994"/>
      <c r="CY40" s="994"/>
      <c r="CZ40" s="994"/>
      <c r="DA40" s="995"/>
      <c r="DB40" s="993"/>
      <c r="DC40" s="994"/>
      <c r="DD40" s="994"/>
      <c r="DE40" s="994"/>
      <c r="DF40" s="995"/>
      <c r="DG40" s="993"/>
      <c r="DH40" s="994"/>
      <c r="DI40" s="994"/>
      <c r="DJ40" s="994"/>
      <c r="DK40" s="995"/>
      <c r="DL40" s="993"/>
      <c r="DM40" s="994"/>
      <c r="DN40" s="994"/>
      <c r="DO40" s="994"/>
      <c r="DP40" s="995"/>
      <c r="DQ40" s="993"/>
      <c r="DR40" s="994"/>
      <c r="DS40" s="994"/>
      <c r="DT40" s="994"/>
      <c r="DU40" s="995"/>
      <c r="DV40" s="996"/>
      <c r="DW40" s="997"/>
      <c r="DX40" s="997"/>
      <c r="DY40" s="997"/>
      <c r="DZ40" s="998"/>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2"/>
      <c r="BT41" s="1013"/>
      <c r="BU41" s="1013"/>
      <c r="BV41" s="1013"/>
      <c r="BW41" s="1013"/>
      <c r="BX41" s="1013"/>
      <c r="BY41" s="1013"/>
      <c r="BZ41" s="1013"/>
      <c r="CA41" s="1013"/>
      <c r="CB41" s="1013"/>
      <c r="CC41" s="1013"/>
      <c r="CD41" s="1013"/>
      <c r="CE41" s="1013"/>
      <c r="CF41" s="1013"/>
      <c r="CG41" s="1014"/>
      <c r="CH41" s="993"/>
      <c r="CI41" s="994"/>
      <c r="CJ41" s="994"/>
      <c r="CK41" s="994"/>
      <c r="CL41" s="995"/>
      <c r="CM41" s="993"/>
      <c r="CN41" s="994"/>
      <c r="CO41" s="994"/>
      <c r="CP41" s="994"/>
      <c r="CQ41" s="995"/>
      <c r="CR41" s="993"/>
      <c r="CS41" s="994"/>
      <c r="CT41" s="994"/>
      <c r="CU41" s="994"/>
      <c r="CV41" s="995"/>
      <c r="CW41" s="993"/>
      <c r="CX41" s="994"/>
      <c r="CY41" s="994"/>
      <c r="CZ41" s="994"/>
      <c r="DA41" s="995"/>
      <c r="DB41" s="993"/>
      <c r="DC41" s="994"/>
      <c r="DD41" s="994"/>
      <c r="DE41" s="994"/>
      <c r="DF41" s="995"/>
      <c r="DG41" s="993"/>
      <c r="DH41" s="994"/>
      <c r="DI41" s="994"/>
      <c r="DJ41" s="994"/>
      <c r="DK41" s="995"/>
      <c r="DL41" s="993"/>
      <c r="DM41" s="994"/>
      <c r="DN41" s="994"/>
      <c r="DO41" s="994"/>
      <c r="DP41" s="995"/>
      <c r="DQ41" s="993"/>
      <c r="DR41" s="994"/>
      <c r="DS41" s="994"/>
      <c r="DT41" s="994"/>
      <c r="DU41" s="995"/>
      <c r="DV41" s="996"/>
      <c r="DW41" s="997"/>
      <c r="DX41" s="997"/>
      <c r="DY41" s="997"/>
      <c r="DZ41" s="998"/>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2"/>
      <c r="BT42" s="1013"/>
      <c r="BU42" s="1013"/>
      <c r="BV42" s="1013"/>
      <c r="BW42" s="1013"/>
      <c r="BX42" s="1013"/>
      <c r="BY42" s="1013"/>
      <c r="BZ42" s="1013"/>
      <c r="CA42" s="1013"/>
      <c r="CB42" s="1013"/>
      <c r="CC42" s="1013"/>
      <c r="CD42" s="1013"/>
      <c r="CE42" s="1013"/>
      <c r="CF42" s="1013"/>
      <c r="CG42" s="1014"/>
      <c r="CH42" s="993"/>
      <c r="CI42" s="994"/>
      <c r="CJ42" s="994"/>
      <c r="CK42" s="994"/>
      <c r="CL42" s="995"/>
      <c r="CM42" s="993"/>
      <c r="CN42" s="994"/>
      <c r="CO42" s="994"/>
      <c r="CP42" s="994"/>
      <c r="CQ42" s="995"/>
      <c r="CR42" s="993"/>
      <c r="CS42" s="994"/>
      <c r="CT42" s="994"/>
      <c r="CU42" s="994"/>
      <c r="CV42" s="995"/>
      <c r="CW42" s="993"/>
      <c r="CX42" s="994"/>
      <c r="CY42" s="994"/>
      <c r="CZ42" s="994"/>
      <c r="DA42" s="995"/>
      <c r="DB42" s="993"/>
      <c r="DC42" s="994"/>
      <c r="DD42" s="994"/>
      <c r="DE42" s="994"/>
      <c r="DF42" s="995"/>
      <c r="DG42" s="993"/>
      <c r="DH42" s="994"/>
      <c r="DI42" s="994"/>
      <c r="DJ42" s="994"/>
      <c r="DK42" s="995"/>
      <c r="DL42" s="993"/>
      <c r="DM42" s="994"/>
      <c r="DN42" s="994"/>
      <c r="DO42" s="994"/>
      <c r="DP42" s="995"/>
      <c r="DQ42" s="993"/>
      <c r="DR42" s="994"/>
      <c r="DS42" s="994"/>
      <c r="DT42" s="994"/>
      <c r="DU42" s="995"/>
      <c r="DV42" s="996"/>
      <c r="DW42" s="997"/>
      <c r="DX42" s="997"/>
      <c r="DY42" s="997"/>
      <c r="DZ42" s="998"/>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2"/>
      <c r="BT43" s="1013"/>
      <c r="BU43" s="1013"/>
      <c r="BV43" s="1013"/>
      <c r="BW43" s="1013"/>
      <c r="BX43" s="1013"/>
      <c r="BY43" s="1013"/>
      <c r="BZ43" s="1013"/>
      <c r="CA43" s="1013"/>
      <c r="CB43" s="1013"/>
      <c r="CC43" s="1013"/>
      <c r="CD43" s="1013"/>
      <c r="CE43" s="1013"/>
      <c r="CF43" s="1013"/>
      <c r="CG43" s="1014"/>
      <c r="CH43" s="993"/>
      <c r="CI43" s="994"/>
      <c r="CJ43" s="994"/>
      <c r="CK43" s="994"/>
      <c r="CL43" s="995"/>
      <c r="CM43" s="993"/>
      <c r="CN43" s="994"/>
      <c r="CO43" s="994"/>
      <c r="CP43" s="994"/>
      <c r="CQ43" s="995"/>
      <c r="CR43" s="993"/>
      <c r="CS43" s="994"/>
      <c r="CT43" s="994"/>
      <c r="CU43" s="994"/>
      <c r="CV43" s="995"/>
      <c r="CW43" s="993"/>
      <c r="CX43" s="994"/>
      <c r="CY43" s="994"/>
      <c r="CZ43" s="994"/>
      <c r="DA43" s="995"/>
      <c r="DB43" s="993"/>
      <c r="DC43" s="994"/>
      <c r="DD43" s="994"/>
      <c r="DE43" s="994"/>
      <c r="DF43" s="995"/>
      <c r="DG43" s="993"/>
      <c r="DH43" s="994"/>
      <c r="DI43" s="994"/>
      <c r="DJ43" s="994"/>
      <c r="DK43" s="995"/>
      <c r="DL43" s="993"/>
      <c r="DM43" s="994"/>
      <c r="DN43" s="994"/>
      <c r="DO43" s="994"/>
      <c r="DP43" s="995"/>
      <c r="DQ43" s="993"/>
      <c r="DR43" s="994"/>
      <c r="DS43" s="994"/>
      <c r="DT43" s="994"/>
      <c r="DU43" s="995"/>
      <c r="DV43" s="996"/>
      <c r="DW43" s="997"/>
      <c r="DX43" s="997"/>
      <c r="DY43" s="997"/>
      <c r="DZ43" s="998"/>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2"/>
      <c r="BT44" s="1013"/>
      <c r="BU44" s="1013"/>
      <c r="BV44" s="1013"/>
      <c r="BW44" s="1013"/>
      <c r="BX44" s="1013"/>
      <c r="BY44" s="1013"/>
      <c r="BZ44" s="1013"/>
      <c r="CA44" s="1013"/>
      <c r="CB44" s="1013"/>
      <c r="CC44" s="1013"/>
      <c r="CD44" s="1013"/>
      <c r="CE44" s="1013"/>
      <c r="CF44" s="1013"/>
      <c r="CG44" s="1014"/>
      <c r="CH44" s="993"/>
      <c r="CI44" s="994"/>
      <c r="CJ44" s="994"/>
      <c r="CK44" s="994"/>
      <c r="CL44" s="995"/>
      <c r="CM44" s="993"/>
      <c r="CN44" s="994"/>
      <c r="CO44" s="994"/>
      <c r="CP44" s="994"/>
      <c r="CQ44" s="995"/>
      <c r="CR44" s="993"/>
      <c r="CS44" s="994"/>
      <c r="CT44" s="994"/>
      <c r="CU44" s="994"/>
      <c r="CV44" s="995"/>
      <c r="CW44" s="993"/>
      <c r="CX44" s="994"/>
      <c r="CY44" s="994"/>
      <c r="CZ44" s="994"/>
      <c r="DA44" s="995"/>
      <c r="DB44" s="993"/>
      <c r="DC44" s="994"/>
      <c r="DD44" s="994"/>
      <c r="DE44" s="994"/>
      <c r="DF44" s="995"/>
      <c r="DG44" s="993"/>
      <c r="DH44" s="994"/>
      <c r="DI44" s="994"/>
      <c r="DJ44" s="994"/>
      <c r="DK44" s="995"/>
      <c r="DL44" s="993"/>
      <c r="DM44" s="994"/>
      <c r="DN44" s="994"/>
      <c r="DO44" s="994"/>
      <c r="DP44" s="995"/>
      <c r="DQ44" s="993"/>
      <c r="DR44" s="994"/>
      <c r="DS44" s="994"/>
      <c r="DT44" s="994"/>
      <c r="DU44" s="995"/>
      <c r="DV44" s="996"/>
      <c r="DW44" s="997"/>
      <c r="DX44" s="997"/>
      <c r="DY44" s="997"/>
      <c r="DZ44" s="998"/>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2"/>
      <c r="BT45" s="1013"/>
      <c r="BU45" s="1013"/>
      <c r="BV45" s="1013"/>
      <c r="BW45" s="1013"/>
      <c r="BX45" s="1013"/>
      <c r="BY45" s="1013"/>
      <c r="BZ45" s="1013"/>
      <c r="CA45" s="1013"/>
      <c r="CB45" s="1013"/>
      <c r="CC45" s="1013"/>
      <c r="CD45" s="1013"/>
      <c r="CE45" s="1013"/>
      <c r="CF45" s="1013"/>
      <c r="CG45" s="1014"/>
      <c r="CH45" s="993"/>
      <c r="CI45" s="994"/>
      <c r="CJ45" s="994"/>
      <c r="CK45" s="994"/>
      <c r="CL45" s="995"/>
      <c r="CM45" s="993"/>
      <c r="CN45" s="994"/>
      <c r="CO45" s="994"/>
      <c r="CP45" s="994"/>
      <c r="CQ45" s="995"/>
      <c r="CR45" s="993"/>
      <c r="CS45" s="994"/>
      <c r="CT45" s="994"/>
      <c r="CU45" s="994"/>
      <c r="CV45" s="995"/>
      <c r="CW45" s="993"/>
      <c r="CX45" s="994"/>
      <c r="CY45" s="994"/>
      <c r="CZ45" s="994"/>
      <c r="DA45" s="995"/>
      <c r="DB45" s="993"/>
      <c r="DC45" s="994"/>
      <c r="DD45" s="994"/>
      <c r="DE45" s="994"/>
      <c r="DF45" s="995"/>
      <c r="DG45" s="993"/>
      <c r="DH45" s="994"/>
      <c r="DI45" s="994"/>
      <c r="DJ45" s="994"/>
      <c r="DK45" s="995"/>
      <c r="DL45" s="993"/>
      <c r="DM45" s="994"/>
      <c r="DN45" s="994"/>
      <c r="DO45" s="994"/>
      <c r="DP45" s="995"/>
      <c r="DQ45" s="993"/>
      <c r="DR45" s="994"/>
      <c r="DS45" s="994"/>
      <c r="DT45" s="994"/>
      <c r="DU45" s="995"/>
      <c r="DV45" s="996"/>
      <c r="DW45" s="997"/>
      <c r="DX45" s="997"/>
      <c r="DY45" s="997"/>
      <c r="DZ45" s="998"/>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2"/>
      <c r="BT46" s="1013"/>
      <c r="BU46" s="1013"/>
      <c r="BV46" s="1013"/>
      <c r="BW46" s="1013"/>
      <c r="BX46" s="1013"/>
      <c r="BY46" s="1013"/>
      <c r="BZ46" s="1013"/>
      <c r="CA46" s="1013"/>
      <c r="CB46" s="1013"/>
      <c r="CC46" s="1013"/>
      <c r="CD46" s="1013"/>
      <c r="CE46" s="1013"/>
      <c r="CF46" s="1013"/>
      <c r="CG46" s="1014"/>
      <c r="CH46" s="993"/>
      <c r="CI46" s="994"/>
      <c r="CJ46" s="994"/>
      <c r="CK46" s="994"/>
      <c r="CL46" s="995"/>
      <c r="CM46" s="993"/>
      <c r="CN46" s="994"/>
      <c r="CO46" s="994"/>
      <c r="CP46" s="994"/>
      <c r="CQ46" s="995"/>
      <c r="CR46" s="993"/>
      <c r="CS46" s="994"/>
      <c r="CT46" s="994"/>
      <c r="CU46" s="994"/>
      <c r="CV46" s="995"/>
      <c r="CW46" s="993"/>
      <c r="CX46" s="994"/>
      <c r="CY46" s="994"/>
      <c r="CZ46" s="994"/>
      <c r="DA46" s="995"/>
      <c r="DB46" s="993"/>
      <c r="DC46" s="994"/>
      <c r="DD46" s="994"/>
      <c r="DE46" s="994"/>
      <c r="DF46" s="995"/>
      <c r="DG46" s="993"/>
      <c r="DH46" s="994"/>
      <c r="DI46" s="994"/>
      <c r="DJ46" s="994"/>
      <c r="DK46" s="995"/>
      <c r="DL46" s="993"/>
      <c r="DM46" s="994"/>
      <c r="DN46" s="994"/>
      <c r="DO46" s="994"/>
      <c r="DP46" s="995"/>
      <c r="DQ46" s="993"/>
      <c r="DR46" s="994"/>
      <c r="DS46" s="994"/>
      <c r="DT46" s="994"/>
      <c r="DU46" s="995"/>
      <c r="DV46" s="996"/>
      <c r="DW46" s="997"/>
      <c r="DX46" s="997"/>
      <c r="DY46" s="997"/>
      <c r="DZ46" s="998"/>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2"/>
      <c r="BT47" s="1013"/>
      <c r="BU47" s="1013"/>
      <c r="BV47" s="1013"/>
      <c r="BW47" s="1013"/>
      <c r="BX47" s="1013"/>
      <c r="BY47" s="1013"/>
      <c r="BZ47" s="1013"/>
      <c r="CA47" s="1013"/>
      <c r="CB47" s="1013"/>
      <c r="CC47" s="1013"/>
      <c r="CD47" s="1013"/>
      <c r="CE47" s="1013"/>
      <c r="CF47" s="1013"/>
      <c r="CG47" s="1014"/>
      <c r="CH47" s="993"/>
      <c r="CI47" s="994"/>
      <c r="CJ47" s="994"/>
      <c r="CK47" s="994"/>
      <c r="CL47" s="995"/>
      <c r="CM47" s="993"/>
      <c r="CN47" s="994"/>
      <c r="CO47" s="994"/>
      <c r="CP47" s="994"/>
      <c r="CQ47" s="995"/>
      <c r="CR47" s="993"/>
      <c r="CS47" s="994"/>
      <c r="CT47" s="994"/>
      <c r="CU47" s="994"/>
      <c r="CV47" s="995"/>
      <c r="CW47" s="993"/>
      <c r="CX47" s="994"/>
      <c r="CY47" s="994"/>
      <c r="CZ47" s="994"/>
      <c r="DA47" s="995"/>
      <c r="DB47" s="993"/>
      <c r="DC47" s="994"/>
      <c r="DD47" s="994"/>
      <c r="DE47" s="994"/>
      <c r="DF47" s="995"/>
      <c r="DG47" s="993"/>
      <c r="DH47" s="994"/>
      <c r="DI47" s="994"/>
      <c r="DJ47" s="994"/>
      <c r="DK47" s="995"/>
      <c r="DL47" s="993"/>
      <c r="DM47" s="994"/>
      <c r="DN47" s="994"/>
      <c r="DO47" s="994"/>
      <c r="DP47" s="995"/>
      <c r="DQ47" s="993"/>
      <c r="DR47" s="994"/>
      <c r="DS47" s="994"/>
      <c r="DT47" s="994"/>
      <c r="DU47" s="995"/>
      <c r="DV47" s="996"/>
      <c r="DW47" s="997"/>
      <c r="DX47" s="997"/>
      <c r="DY47" s="997"/>
      <c r="DZ47" s="998"/>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2"/>
      <c r="BT48" s="1013"/>
      <c r="BU48" s="1013"/>
      <c r="BV48" s="1013"/>
      <c r="BW48" s="1013"/>
      <c r="BX48" s="1013"/>
      <c r="BY48" s="1013"/>
      <c r="BZ48" s="1013"/>
      <c r="CA48" s="1013"/>
      <c r="CB48" s="1013"/>
      <c r="CC48" s="1013"/>
      <c r="CD48" s="1013"/>
      <c r="CE48" s="1013"/>
      <c r="CF48" s="1013"/>
      <c r="CG48" s="1014"/>
      <c r="CH48" s="993"/>
      <c r="CI48" s="994"/>
      <c r="CJ48" s="994"/>
      <c r="CK48" s="994"/>
      <c r="CL48" s="995"/>
      <c r="CM48" s="993"/>
      <c r="CN48" s="994"/>
      <c r="CO48" s="994"/>
      <c r="CP48" s="994"/>
      <c r="CQ48" s="995"/>
      <c r="CR48" s="993"/>
      <c r="CS48" s="994"/>
      <c r="CT48" s="994"/>
      <c r="CU48" s="994"/>
      <c r="CV48" s="995"/>
      <c r="CW48" s="993"/>
      <c r="CX48" s="994"/>
      <c r="CY48" s="994"/>
      <c r="CZ48" s="994"/>
      <c r="DA48" s="995"/>
      <c r="DB48" s="993"/>
      <c r="DC48" s="994"/>
      <c r="DD48" s="994"/>
      <c r="DE48" s="994"/>
      <c r="DF48" s="995"/>
      <c r="DG48" s="993"/>
      <c r="DH48" s="994"/>
      <c r="DI48" s="994"/>
      <c r="DJ48" s="994"/>
      <c r="DK48" s="995"/>
      <c r="DL48" s="993"/>
      <c r="DM48" s="994"/>
      <c r="DN48" s="994"/>
      <c r="DO48" s="994"/>
      <c r="DP48" s="995"/>
      <c r="DQ48" s="993"/>
      <c r="DR48" s="994"/>
      <c r="DS48" s="994"/>
      <c r="DT48" s="994"/>
      <c r="DU48" s="995"/>
      <c r="DV48" s="996"/>
      <c r="DW48" s="997"/>
      <c r="DX48" s="997"/>
      <c r="DY48" s="997"/>
      <c r="DZ48" s="998"/>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2"/>
      <c r="BT49" s="1013"/>
      <c r="BU49" s="1013"/>
      <c r="BV49" s="1013"/>
      <c r="BW49" s="1013"/>
      <c r="BX49" s="1013"/>
      <c r="BY49" s="1013"/>
      <c r="BZ49" s="1013"/>
      <c r="CA49" s="1013"/>
      <c r="CB49" s="1013"/>
      <c r="CC49" s="1013"/>
      <c r="CD49" s="1013"/>
      <c r="CE49" s="1013"/>
      <c r="CF49" s="1013"/>
      <c r="CG49" s="1014"/>
      <c r="CH49" s="993"/>
      <c r="CI49" s="994"/>
      <c r="CJ49" s="994"/>
      <c r="CK49" s="994"/>
      <c r="CL49" s="995"/>
      <c r="CM49" s="993"/>
      <c r="CN49" s="994"/>
      <c r="CO49" s="994"/>
      <c r="CP49" s="994"/>
      <c r="CQ49" s="995"/>
      <c r="CR49" s="993"/>
      <c r="CS49" s="994"/>
      <c r="CT49" s="994"/>
      <c r="CU49" s="994"/>
      <c r="CV49" s="995"/>
      <c r="CW49" s="993"/>
      <c r="CX49" s="994"/>
      <c r="CY49" s="994"/>
      <c r="CZ49" s="994"/>
      <c r="DA49" s="995"/>
      <c r="DB49" s="993"/>
      <c r="DC49" s="994"/>
      <c r="DD49" s="994"/>
      <c r="DE49" s="994"/>
      <c r="DF49" s="995"/>
      <c r="DG49" s="993"/>
      <c r="DH49" s="994"/>
      <c r="DI49" s="994"/>
      <c r="DJ49" s="994"/>
      <c r="DK49" s="995"/>
      <c r="DL49" s="993"/>
      <c r="DM49" s="994"/>
      <c r="DN49" s="994"/>
      <c r="DO49" s="994"/>
      <c r="DP49" s="995"/>
      <c r="DQ49" s="993"/>
      <c r="DR49" s="994"/>
      <c r="DS49" s="994"/>
      <c r="DT49" s="994"/>
      <c r="DU49" s="995"/>
      <c r="DV49" s="996"/>
      <c r="DW49" s="997"/>
      <c r="DX49" s="997"/>
      <c r="DY49" s="997"/>
      <c r="DZ49" s="998"/>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2"/>
      <c r="BT50" s="1013"/>
      <c r="BU50" s="1013"/>
      <c r="BV50" s="1013"/>
      <c r="BW50" s="1013"/>
      <c r="BX50" s="1013"/>
      <c r="BY50" s="1013"/>
      <c r="BZ50" s="1013"/>
      <c r="CA50" s="1013"/>
      <c r="CB50" s="1013"/>
      <c r="CC50" s="1013"/>
      <c r="CD50" s="1013"/>
      <c r="CE50" s="1013"/>
      <c r="CF50" s="1013"/>
      <c r="CG50" s="1014"/>
      <c r="CH50" s="993"/>
      <c r="CI50" s="994"/>
      <c r="CJ50" s="994"/>
      <c r="CK50" s="994"/>
      <c r="CL50" s="995"/>
      <c r="CM50" s="993"/>
      <c r="CN50" s="994"/>
      <c r="CO50" s="994"/>
      <c r="CP50" s="994"/>
      <c r="CQ50" s="995"/>
      <c r="CR50" s="993"/>
      <c r="CS50" s="994"/>
      <c r="CT50" s="994"/>
      <c r="CU50" s="994"/>
      <c r="CV50" s="995"/>
      <c r="CW50" s="993"/>
      <c r="CX50" s="994"/>
      <c r="CY50" s="994"/>
      <c r="CZ50" s="994"/>
      <c r="DA50" s="995"/>
      <c r="DB50" s="993"/>
      <c r="DC50" s="994"/>
      <c r="DD50" s="994"/>
      <c r="DE50" s="994"/>
      <c r="DF50" s="995"/>
      <c r="DG50" s="993"/>
      <c r="DH50" s="994"/>
      <c r="DI50" s="994"/>
      <c r="DJ50" s="994"/>
      <c r="DK50" s="995"/>
      <c r="DL50" s="993"/>
      <c r="DM50" s="994"/>
      <c r="DN50" s="994"/>
      <c r="DO50" s="994"/>
      <c r="DP50" s="995"/>
      <c r="DQ50" s="993"/>
      <c r="DR50" s="994"/>
      <c r="DS50" s="994"/>
      <c r="DT50" s="994"/>
      <c r="DU50" s="995"/>
      <c r="DV50" s="996"/>
      <c r="DW50" s="997"/>
      <c r="DX50" s="997"/>
      <c r="DY50" s="997"/>
      <c r="DZ50" s="998"/>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2"/>
      <c r="BT51" s="1013"/>
      <c r="BU51" s="1013"/>
      <c r="BV51" s="1013"/>
      <c r="BW51" s="1013"/>
      <c r="BX51" s="1013"/>
      <c r="BY51" s="1013"/>
      <c r="BZ51" s="1013"/>
      <c r="CA51" s="1013"/>
      <c r="CB51" s="1013"/>
      <c r="CC51" s="1013"/>
      <c r="CD51" s="1013"/>
      <c r="CE51" s="1013"/>
      <c r="CF51" s="1013"/>
      <c r="CG51" s="1014"/>
      <c r="CH51" s="993"/>
      <c r="CI51" s="994"/>
      <c r="CJ51" s="994"/>
      <c r="CK51" s="994"/>
      <c r="CL51" s="995"/>
      <c r="CM51" s="993"/>
      <c r="CN51" s="994"/>
      <c r="CO51" s="994"/>
      <c r="CP51" s="994"/>
      <c r="CQ51" s="995"/>
      <c r="CR51" s="993"/>
      <c r="CS51" s="994"/>
      <c r="CT51" s="994"/>
      <c r="CU51" s="994"/>
      <c r="CV51" s="995"/>
      <c r="CW51" s="993"/>
      <c r="CX51" s="994"/>
      <c r="CY51" s="994"/>
      <c r="CZ51" s="994"/>
      <c r="DA51" s="995"/>
      <c r="DB51" s="993"/>
      <c r="DC51" s="994"/>
      <c r="DD51" s="994"/>
      <c r="DE51" s="994"/>
      <c r="DF51" s="995"/>
      <c r="DG51" s="993"/>
      <c r="DH51" s="994"/>
      <c r="DI51" s="994"/>
      <c r="DJ51" s="994"/>
      <c r="DK51" s="995"/>
      <c r="DL51" s="993"/>
      <c r="DM51" s="994"/>
      <c r="DN51" s="994"/>
      <c r="DO51" s="994"/>
      <c r="DP51" s="995"/>
      <c r="DQ51" s="993"/>
      <c r="DR51" s="994"/>
      <c r="DS51" s="994"/>
      <c r="DT51" s="994"/>
      <c r="DU51" s="995"/>
      <c r="DV51" s="996"/>
      <c r="DW51" s="997"/>
      <c r="DX51" s="997"/>
      <c r="DY51" s="997"/>
      <c r="DZ51" s="998"/>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2"/>
      <c r="BT52" s="1013"/>
      <c r="BU52" s="1013"/>
      <c r="BV52" s="1013"/>
      <c r="BW52" s="1013"/>
      <c r="BX52" s="1013"/>
      <c r="BY52" s="1013"/>
      <c r="BZ52" s="1013"/>
      <c r="CA52" s="1013"/>
      <c r="CB52" s="1013"/>
      <c r="CC52" s="1013"/>
      <c r="CD52" s="1013"/>
      <c r="CE52" s="1013"/>
      <c r="CF52" s="1013"/>
      <c r="CG52" s="1014"/>
      <c r="CH52" s="993"/>
      <c r="CI52" s="994"/>
      <c r="CJ52" s="994"/>
      <c r="CK52" s="994"/>
      <c r="CL52" s="995"/>
      <c r="CM52" s="993"/>
      <c r="CN52" s="994"/>
      <c r="CO52" s="994"/>
      <c r="CP52" s="994"/>
      <c r="CQ52" s="995"/>
      <c r="CR52" s="993"/>
      <c r="CS52" s="994"/>
      <c r="CT52" s="994"/>
      <c r="CU52" s="994"/>
      <c r="CV52" s="995"/>
      <c r="CW52" s="993"/>
      <c r="CX52" s="994"/>
      <c r="CY52" s="994"/>
      <c r="CZ52" s="994"/>
      <c r="DA52" s="995"/>
      <c r="DB52" s="993"/>
      <c r="DC52" s="994"/>
      <c r="DD52" s="994"/>
      <c r="DE52" s="994"/>
      <c r="DF52" s="995"/>
      <c r="DG52" s="993"/>
      <c r="DH52" s="994"/>
      <c r="DI52" s="994"/>
      <c r="DJ52" s="994"/>
      <c r="DK52" s="995"/>
      <c r="DL52" s="993"/>
      <c r="DM52" s="994"/>
      <c r="DN52" s="994"/>
      <c r="DO52" s="994"/>
      <c r="DP52" s="995"/>
      <c r="DQ52" s="993"/>
      <c r="DR52" s="994"/>
      <c r="DS52" s="994"/>
      <c r="DT52" s="994"/>
      <c r="DU52" s="995"/>
      <c r="DV52" s="996"/>
      <c r="DW52" s="997"/>
      <c r="DX52" s="997"/>
      <c r="DY52" s="997"/>
      <c r="DZ52" s="998"/>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2"/>
      <c r="BT53" s="1013"/>
      <c r="BU53" s="1013"/>
      <c r="BV53" s="1013"/>
      <c r="BW53" s="1013"/>
      <c r="BX53" s="1013"/>
      <c r="BY53" s="1013"/>
      <c r="BZ53" s="1013"/>
      <c r="CA53" s="1013"/>
      <c r="CB53" s="1013"/>
      <c r="CC53" s="1013"/>
      <c r="CD53" s="1013"/>
      <c r="CE53" s="1013"/>
      <c r="CF53" s="1013"/>
      <c r="CG53" s="1014"/>
      <c r="CH53" s="993"/>
      <c r="CI53" s="994"/>
      <c r="CJ53" s="994"/>
      <c r="CK53" s="994"/>
      <c r="CL53" s="995"/>
      <c r="CM53" s="993"/>
      <c r="CN53" s="994"/>
      <c r="CO53" s="994"/>
      <c r="CP53" s="994"/>
      <c r="CQ53" s="995"/>
      <c r="CR53" s="993"/>
      <c r="CS53" s="994"/>
      <c r="CT53" s="994"/>
      <c r="CU53" s="994"/>
      <c r="CV53" s="995"/>
      <c r="CW53" s="993"/>
      <c r="CX53" s="994"/>
      <c r="CY53" s="994"/>
      <c r="CZ53" s="994"/>
      <c r="DA53" s="995"/>
      <c r="DB53" s="993"/>
      <c r="DC53" s="994"/>
      <c r="DD53" s="994"/>
      <c r="DE53" s="994"/>
      <c r="DF53" s="995"/>
      <c r="DG53" s="993"/>
      <c r="DH53" s="994"/>
      <c r="DI53" s="994"/>
      <c r="DJ53" s="994"/>
      <c r="DK53" s="995"/>
      <c r="DL53" s="993"/>
      <c r="DM53" s="994"/>
      <c r="DN53" s="994"/>
      <c r="DO53" s="994"/>
      <c r="DP53" s="995"/>
      <c r="DQ53" s="993"/>
      <c r="DR53" s="994"/>
      <c r="DS53" s="994"/>
      <c r="DT53" s="994"/>
      <c r="DU53" s="995"/>
      <c r="DV53" s="996"/>
      <c r="DW53" s="997"/>
      <c r="DX53" s="997"/>
      <c r="DY53" s="997"/>
      <c r="DZ53" s="998"/>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2"/>
      <c r="BT54" s="1013"/>
      <c r="BU54" s="1013"/>
      <c r="BV54" s="1013"/>
      <c r="BW54" s="1013"/>
      <c r="BX54" s="1013"/>
      <c r="BY54" s="1013"/>
      <c r="BZ54" s="1013"/>
      <c r="CA54" s="1013"/>
      <c r="CB54" s="1013"/>
      <c r="CC54" s="1013"/>
      <c r="CD54" s="1013"/>
      <c r="CE54" s="1013"/>
      <c r="CF54" s="1013"/>
      <c r="CG54" s="1014"/>
      <c r="CH54" s="993"/>
      <c r="CI54" s="994"/>
      <c r="CJ54" s="994"/>
      <c r="CK54" s="994"/>
      <c r="CL54" s="995"/>
      <c r="CM54" s="993"/>
      <c r="CN54" s="994"/>
      <c r="CO54" s="994"/>
      <c r="CP54" s="994"/>
      <c r="CQ54" s="995"/>
      <c r="CR54" s="993"/>
      <c r="CS54" s="994"/>
      <c r="CT54" s="994"/>
      <c r="CU54" s="994"/>
      <c r="CV54" s="995"/>
      <c r="CW54" s="993"/>
      <c r="CX54" s="994"/>
      <c r="CY54" s="994"/>
      <c r="CZ54" s="994"/>
      <c r="DA54" s="995"/>
      <c r="DB54" s="993"/>
      <c r="DC54" s="994"/>
      <c r="DD54" s="994"/>
      <c r="DE54" s="994"/>
      <c r="DF54" s="995"/>
      <c r="DG54" s="993"/>
      <c r="DH54" s="994"/>
      <c r="DI54" s="994"/>
      <c r="DJ54" s="994"/>
      <c r="DK54" s="995"/>
      <c r="DL54" s="993"/>
      <c r="DM54" s="994"/>
      <c r="DN54" s="994"/>
      <c r="DO54" s="994"/>
      <c r="DP54" s="995"/>
      <c r="DQ54" s="993"/>
      <c r="DR54" s="994"/>
      <c r="DS54" s="994"/>
      <c r="DT54" s="994"/>
      <c r="DU54" s="995"/>
      <c r="DV54" s="996"/>
      <c r="DW54" s="997"/>
      <c r="DX54" s="997"/>
      <c r="DY54" s="997"/>
      <c r="DZ54" s="998"/>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2"/>
      <c r="BT55" s="1013"/>
      <c r="BU55" s="1013"/>
      <c r="BV55" s="1013"/>
      <c r="BW55" s="1013"/>
      <c r="BX55" s="1013"/>
      <c r="BY55" s="1013"/>
      <c r="BZ55" s="1013"/>
      <c r="CA55" s="1013"/>
      <c r="CB55" s="1013"/>
      <c r="CC55" s="1013"/>
      <c r="CD55" s="1013"/>
      <c r="CE55" s="1013"/>
      <c r="CF55" s="1013"/>
      <c r="CG55" s="1014"/>
      <c r="CH55" s="993"/>
      <c r="CI55" s="994"/>
      <c r="CJ55" s="994"/>
      <c r="CK55" s="994"/>
      <c r="CL55" s="995"/>
      <c r="CM55" s="993"/>
      <c r="CN55" s="994"/>
      <c r="CO55" s="994"/>
      <c r="CP55" s="994"/>
      <c r="CQ55" s="995"/>
      <c r="CR55" s="993"/>
      <c r="CS55" s="994"/>
      <c r="CT55" s="994"/>
      <c r="CU55" s="994"/>
      <c r="CV55" s="995"/>
      <c r="CW55" s="993"/>
      <c r="CX55" s="994"/>
      <c r="CY55" s="994"/>
      <c r="CZ55" s="994"/>
      <c r="DA55" s="995"/>
      <c r="DB55" s="993"/>
      <c r="DC55" s="994"/>
      <c r="DD55" s="994"/>
      <c r="DE55" s="994"/>
      <c r="DF55" s="995"/>
      <c r="DG55" s="993"/>
      <c r="DH55" s="994"/>
      <c r="DI55" s="994"/>
      <c r="DJ55" s="994"/>
      <c r="DK55" s="995"/>
      <c r="DL55" s="993"/>
      <c r="DM55" s="994"/>
      <c r="DN55" s="994"/>
      <c r="DO55" s="994"/>
      <c r="DP55" s="995"/>
      <c r="DQ55" s="993"/>
      <c r="DR55" s="994"/>
      <c r="DS55" s="994"/>
      <c r="DT55" s="994"/>
      <c r="DU55" s="995"/>
      <c r="DV55" s="996"/>
      <c r="DW55" s="997"/>
      <c r="DX55" s="997"/>
      <c r="DY55" s="997"/>
      <c r="DZ55" s="998"/>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2"/>
      <c r="BT56" s="1013"/>
      <c r="BU56" s="1013"/>
      <c r="BV56" s="1013"/>
      <c r="BW56" s="1013"/>
      <c r="BX56" s="1013"/>
      <c r="BY56" s="1013"/>
      <c r="BZ56" s="1013"/>
      <c r="CA56" s="1013"/>
      <c r="CB56" s="1013"/>
      <c r="CC56" s="1013"/>
      <c r="CD56" s="1013"/>
      <c r="CE56" s="1013"/>
      <c r="CF56" s="1013"/>
      <c r="CG56" s="1014"/>
      <c r="CH56" s="993"/>
      <c r="CI56" s="994"/>
      <c r="CJ56" s="994"/>
      <c r="CK56" s="994"/>
      <c r="CL56" s="995"/>
      <c r="CM56" s="993"/>
      <c r="CN56" s="994"/>
      <c r="CO56" s="994"/>
      <c r="CP56" s="994"/>
      <c r="CQ56" s="995"/>
      <c r="CR56" s="993"/>
      <c r="CS56" s="994"/>
      <c r="CT56" s="994"/>
      <c r="CU56" s="994"/>
      <c r="CV56" s="995"/>
      <c r="CW56" s="993"/>
      <c r="CX56" s="994"/>
      <c r="CY56" s="994"/>
      <c r="CZ56" s="994"/>
      <c r="DA56" s="995"/>
      <c r="DB56" s="993"/>
      <c r="DC56" s="994"/>
      <c r="DD56" s="994"/>
      <c r="DE56" s="994"/>
      <c r="DF56" s="995"/>
      <c r="DG56" s="993"/>
      <c r="DH56" s="994"/>
      <c r="DI56" s="994"/>
      <c r="DJ56" s="994"/>
      <c r="DK56" s="995"/>
      <c r="DL56" s="993"/>
      <c r="DM56" s="994"/>
      <c r="DN56" s="994"/>
      <c r="DO56" s="994"/>
      <c r="DP56" s="995"/>
      <c r="DQ56" s="993"/>
      <c r="DR56" s="994"/>
      <c r="DS56" s="994"/>
      <c r="DT56" s="994"/>
      <c r="DU56" s="995"/>
      <c r="DV56" s="996"/>
      <c r="DW56" s="997"/>
      <c r="DX56" s="997"/>
      <c r="DY56" s="997"/>
      <c r="DZ56" s="998"/>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2"/>
      <c r="BT57" s="1013"/>
      <c r="BU57" s="1013"/>
      <c r="BV57" s="1013"/>
      <c r="BW57" s="1013"/>
      <c r="BX57" s="1013"/>
      <c r="BY57" s="1013"/>
      <c r="BZ57" s="1013"/>
      <c r="CA57" s="1013"/>
      <c r="CB57" s="1013"/>
      <c r="CC57" s="1013"/>
      <c r="CD57" s="1013"/>
      <c r="CE57" s="1013"/>
      <c r="CF57" s="1013"/>
      <c r="CG57" s="1014"/>
      <c r="CH57" s="993"/>
      <c r="CI57" s="994"/>
      <c r="CJ57" s="994"/>
      <c r="CK57" s="994"/>
      <c r="CL57" s="995"/>
      <c r="CM57" s="993"/>
      <c r="CN57" s="994"/>
      <c r="CO57" s="994"/>
      <c r="CP57" s="994"/>
      <c r="CQ57" s="995"/>
      <c r="CR57" s="993"/>
      <c r="CS57" s="994"/>
      <c r="CT57" s="994"/>
      <c r="CU57" s="994"/>
      <c r="CV57" s="995"/>
      <c r="CW57" s="993"/>
      <c r="CX57" s="994"/>
      <c r="CY57" s="994"/>
      <c r="CZ57" s="994"/>
      <c r="DA57" s="995"/>
      <c r="DB57" s="993"/>
      <c r="DC57" s="994"/>
      <c r="DD57" s="994"/>
      <c r="DE57" s="994"/>
      <c r="DF57" s="995"/>
      <c r="DG57" s="993"/>
      <c r="DH57" s="994"/>
      <c r="DI57" s="994"/>
      <c r="DJ57" s="994"/>
      <c r="DK57" s="995"/>
      <c r="DL57" s="993"/>
      <c r="DM57" s="994"/>
      <c r="DN57" s="994"/>
      <c r="DO57" s="994"/>
      <c r="DP57" s="995"/>
      <c r="DQ57" s="993"/>
      <c r="DR57" s="994"/>
      <c r="DS57" s="994"/>
      <c r="DT57" s="994"/>
      <c r="DU57" s="995"/>
      <c r="DV57" s="996"/>
      <c r="DW57" s="997"/>
      <c r="DX57" s="997"/>
      <c r="DY57" s="997"/>
      <c r="DZ57" s="998"/>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2"/>
      <c r="BT58" s="1013"/>
      <c r="BU58" s="1013"/>
      <c r="BV58" s="1013"/>
      <c r="BW58" s="1013"/>
      <c r="BX58" s="1013"/>
      <c r="BY58" s="1013"/>
      <c r="BZ58" s="1013"/>
      <c r="CA58" s="1013"/>
      <c r="CB58" s="1013"/>
      <c r="CC58" s="1013"/>
      <c r="CD58" s="1013"/>
      <c r="CE58" s="1013"/>
      <c r="CF58" s="1013"/>
      <c r="CG58" s="1014"/>
      <c r="CH58" s="993"/>
      <c r="CI58" s="994"/>
      <c r="CJ58" s="994"/>
      <c r="CK58" s="994"/>
      <c r="CL58" s="995"/>
      <c r="CM58" s="993"/>
      <c r="CN58" s="994"/>
      <c r="CO58" s="994"/>
      <c r="CP58" s="994"/>
      <c r="CQ58" s="995"/>
      <c r="CR58" s="993"/>
      <c r="CS58" s="994"/>
      <c r="CT58" s="994"/>
      <c r="CU58" s="994"/>
      <c r="CV58" s="995"/>
      <c r="CW58" s="993"/>
      <c r="CX58" s="994"/>
      <c r="CY58" s="994"/>
      <c r="CZ58" s="994"/>
      <c r="DA58" s="995"/>
      <c r="DB58" s="993"/>
      <c r="DC58" s="994"/>
      <c r="DD58" s="994"/>
      <c r="DE58" s="994"/>
      <c r="DF58" s="995"/>
      <c r="DG58" s="993"/>
      <c r="DH58" s="994"/>
      <c r="DI58" s="994"/>
      <c r="DJ58" s="994"/>
      <c r="DK58" s="995"/>
      <c r="DL58" s="993"/>
      <c r="DM58" s="994"/>
      <c r="DN58" s="994"/>
      <c r="DO58" s="994"/>
      <c r="DP58" s="995"/>
      <c r="DQ58" s="993"/>
      <c r="DR58" s="994"/>
      <c r="DS58" s="994"/>
      <c r="DT58" s="994"/>
      <c r="DU58" s="995"/>
      <c r="DV58" s="996"/>
      <c r="DW58" s="997"/>
      <c r="DX58" s="997"/>
      <c r="DY58" s="997"/>
      <c r="DZ58" s="998"/>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2"/>
      <c r="BT59" s="1013"/>
      <c r="BU59" s="1013"/>
      <c r="BV59" s="1013"/>
      <c r="BW59" s="1013"/>
      <c r="BX59" s="1013"/>
      <c r="BY59" s="1013"/>
      <c r="BZ59" s="1013"/>
      <c r="CA59" s="1013"/>
      <c r="CB59" s="1013"/>
      <c r="CC59" s="1013"/>
      <c r="CD59" s="1013"/>
      <c r="CE59" s="1013"/>
      <c r="CF59" s="1013"/>
      <c r="CG59" s="1014"/>
      <c r="CH59" s="993"/>
      <c r="CI59" s="994"/>
      <c r="CJ59" s="994"/>
      <c r="CK59" s="994"/>
      <c r="CL59" s="995"/>
      <c r="CM59" s="993"/>
      <c r="CN59" s="994"/>
      <c r="CO59" s="994"/>
      <c r="CP59" s="994"/>
      <c r="CQ59" s="995"/>
      <c r="CR59" s="993"/>
      <c r="CS59" s="994"/>
      <c r="CT59" s="994"/>
      <c r="CU59" s="994"/>
      <c r="CV59" s="995"/>
      <c r="CW59" s="993"/>
      <c r="CX59" s="994"/>
      <c r="CY59" s="994"/>
      <c r="CZ59" s="994"/>
      <c r="DA59" s="995"/>
      <c r="DB59" s="993"/>
      <c r="DC59" s="994"/>
      <c r="DD59" s="994"/>
      <c r="DE59" s="994"/>
      <c r="DF59" s="995"/>
      <c r="DG59" s="993"/>
      <c r="DH59" s="994"/>
      <c r="DI59" s="994"/>
      <c r="DJ59" s="994"/>
      <c r="DK59" s="995"/>
      <c r="DL59" s="993"/>
      <c r="DM59" s="994"/>
      <c r="DN59" s="994"/>
      <c r="DO59" s="994"/>
      <c r="DP59" s="995"/>
      <c r="DQ59" s="993"/>
      <c r="DR59" s="994"/>
      <c r="DS59" s="994"/>
      <c r="DT59" s="994"/>
      <c r="DU59" s="995"/>
      <c r="DV59" s="996"/>
      <c r="DW59" s="997"/>
      <c r="DX59" s="997"/>
      <c r="DY59" s="997"/>
      <c r="DZ59" s="998"/>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2"/>
      <c r="BT60" s="1013"/>
      <c r="BU60" s="1013"/>
      <c r="BV60" s="1013"/>
      <c r="BW60" s="1013"/>
      <c r="BX60" s="1013"/>
      <c r="BY60" s="1013"/>
      <c r="BZ60" s="1013"/>
      <c r="CA60" s="1013"/>
      <c r="CB60" s="1013"/>
      <c r="CC60" s="1013"/>
      <c r="CD60" s="1013"/>
      <c r="CE60" s="1013"/>
      <c r="CF60" s="1013"/>
      <c r="CG60" s="1014"/>
      <c r="CH60" s="993"/>
      <c r="CI60" s="994"/>
      <c r="CJ60" s="994"/>
      <c r="CK60" s="994"/>
      <c r="CL60" s="995"/>
      <c r="CM60" s="993"/>
      <c r="CN60" s="994"/>
      <c r="CO60" s="994"/>
      <c r="CP60" s="994"/>
      <c r="CQ60" s="995"/>
      <c r="CR60" s="993"/>
      <c r="CS60" s="994"/>
      <c r="CT60" s="994"/>
      <c r="CU60" s="994"/>
      <c r="CV60" s="995"/>
      <c r="CW60" s="993"/>
      <c r="CX60" s="994"/>
      <c r="CY60" s="994"/>
      <c r="CZ60" s="994"/>
      <c r="DA60" s="995"/>
      <c r="DB60" s="993"/>
      <c r="DC60" s="994"/>
      <c r="DD60" s="994"/>
      <c r="DE60" s="994"/>
      <c r="DF60" s="995"/>
      <c r="DG60" s="993"/>
      <c r="DH60" s="994"/>
      <c r="DI60" s="994"/>
      <c r="DJ60" s="994"/>
      <c r="DK60" s="995"/>
      <c r="DL60" s="993"/>
      <c r="DM60" s="994"/>
      <c r="DN60" s="994"/>
      <c r="DO60" s="994"/>
      <c r="DP60" s="995"/>
      <c r="DQ60" s="993"/>
      <c r="DR60" s="994"/>
      <c r="DS60" s="994"/>
      <c r="DT60" s="994"/>
      <c r="DU60" s="995"/>
      <c r="DV60" s="996"/>
      <c r="DW60" s="997"/>
      <c r="DX60" s="997"/>
      <c r="DY60" s="997"/>
      <c r="DZ60" s="998"/>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2"/>
      <c r="BT61" s="1013"/>
      <c r="BU61" s="1013"/>
      <c r="BV61" s="1013"/>
      <c r="BW61" s="1013"/>
      <c r="BX61" s="1013"/>
      <c r="BY61" s="1013"/>
      <c r="BZ61" s="1013"/>
      <c r="CA61" s="1013"/>
      <c r="CB61" s="1013"/>
      <c r="CC61" s="1013"/>
      <c r="CD61" s="1013"/>
      <c r="CE61" s="1013"/>
      <c r="CF61" s="1013"/>
      <c r="CG61" s="1014"/>
      <c r="CH61" s="993"/>
      <c r="CI61" s="994"/>
      <c r="CJ61" s="994"/>
      <c r="CK61" s="994"/>
      <c r="CL61" s="995"/>
      <c r="CM61" s="993"/>
      <c r="CN61" s="994"/>
      <c r="CO61" s="994"/>
      <c r="CP61" s="994"/>
      <c r="CQ61" s="995"/>
      <c r="CR61" s="993"/>
      <c r="CS61" s="994"/>
      <c r="CT61" s="994"/>
      <c r="CU61" s="994"/>
      <c r="CV61" s="995"/>
      <c r="CW61" s="993"/>
      <c r="CX61" s="994"/>
      <c r="CY61" s="994"/>
      <c r="CZ61" s="994"/>
      <c r="DA61" s="995"/>
      <c r="DB61" s="993"/>
      <c r="DC61" s="994"/>
      <c r="DD61" s="994"/>
      <c r="DE61" s="994"/>
      <c r="DF61" s="995"/>
      <c r="DG61" s="993"/>
      <c r="DH61" s="994"/>
      <c r="DI61" s="994"/>
      <c r="DJ61" s="994"/>
      <c r="DK61" s="995"/>
      <c r="DL61" s="993"/>
      <c r="DM61" s="994"/>
      <c r="DN61" s="994"/>
      <c r="DO61" s="994"/>
      <c r="DP61" s="995"/>
      <c r="DQ61" s="993"/>
      <c r="DR61" s="994"/>
      <c r="DS61" s="994"/>
      <c r="DT61" s="994"/>
      <c r="DU61" s="995"/>
      <c r="DV61" s="996"/>
      <c r="DW61" s="997"/>
      <c r="DX61" s="997"/>
      <c r="DY61" s="997"/>
      <c r="DZ61" s="998"/>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390</v>
      </c>
      <c r="BK62" s="1025"/>
      <c r="BL62" s="1025"/>
      <c r="BM62" s="1025"/>
      <c r="BN62" s="1026"/>
      <c r="BO62" s="216"/>
      <c r="BP62" s="216"/>
      <c r="BQ62" s="213">
        <v>56</v>
      </c>
      <c r="BR62" s="214"/>
      <c r="BS62" s="1012"/>
      <c r="BT62" s="1013"/>
      <c r="BU62" s="1013"/>
      <c r="BV62" s="1013"/>
      <c r="BW62" s="1013"/>
      <c r="BX62" s="1013"/>
      <c r="BY62" s="1013"/>
      <c r="BZ62" s="1013"/>
      <c r="CA62" s="1013"/>
      <c r="CB62" s="1013"/>
      <c r="CC62" s="1013"/>
      <c r="CD62" s="1013"/>
      <c r="CE62" s="1013"/>
      <c r="CF62" s="1013"/>
      <c r="CG62" s="1014"/>
      <c r="CH62" s="993"/>
      <c r="CI62" s="994"/>
      <c r="CJ62" s="994"/>
      <c r="CK62" s="994"/>
      <c r="CL62" s="995"/>
      <c r="CM62" s="993"/>
      <c r="CN62" s="994"/>
      <c r="CO62" s="994"/>
      <c r="CP62" s="994"/>
      <c r="CQ62" s="995"/>
      <c r="CR62" s="993"/>
      <c r="CS62" s="994"/>
      <c r="CT62" s="994"/>
      <c r="CU62" s="994"/>
      <c r="CV62" s="995"/>
      <c r="CW62" s="993"/>
      <c r="CX62" s="994"/>
      <c r="CY62" s="994"/>
      <c r="CZ62" s="994"/>
      <c r="DA62" s="995"/>
      <c r="DB62" s="993"/>
      <c r="DC62" s="994"/>
      <c r="DD62" s="994"/>
      <c r="DE62" s="994"/>
      <c r="DF62" s="995"/>
      <c r="DG62" s="993"/>
      <c r="DH62" s="994"/>
      <c r="DI62" s="994"/>
      <c r="DJ62" s="994"/>
      <c r="DK62" s="995"/>
      <c r="DL62" s="993"/>
      <c r="DM62" s="994"/>
      <c r="DN62" s="994"/>
      <c r="DO62" s="994"/>
      <c r="DP62" s="995"/>
      <c r="DQ62" s="993"/>
      <c r="DR62" s="994"/>
      <c r="DS62" s="994"/>
      <c r="DT62" s="994"/>
      <c r="DU62" s="995"/>
      <c r="DV62" s="996"/>
      <c r="DW62" s="997"/>
      <c r="DX62" s="997"/>
      <c r="DY62" s="997"/>
      <c r="DZ62" s="998"/>
      <c r="EA62" s="197"/>
    </row>
    <row r="63" spans="1:131" s="198" customFormat="1" ht="26.25" customHeight="1" thickBot="1" x14ac:dyDescent="0.2">
      <c r="A63" s="215" t="s">
        <v>371</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483</v>
      </c>
      <c r="AG63" s="955"/>
      <c r="AH63" s="955"/>
      <c r="AI63" s="955"/>
      <c r="AJ63" s="1020"/>
      <c r="AK63" s="1021"/>
      <c r="AL63" s="959"/>
      <c r="AM63" s="959"/>
      <c r="AN63" s="959"/>
      <c r="AO63" s="959"/>
      <c r="AP63" s="955">
        <v>14527</v>
      </c>
      <c r="AQ63" s="955"/>
      <c r="AR63" s="955"/>
      <c r="AS63" s="955"/>
      <c r="AT63" s="955"/>
      <c r="AU63" s="955">
        <v>7850</v>
      </c>
      <c r="AV63" s="955"/>
      <c r="AW63" s="955"/>
      <c r="AX63" s="955"/>
      <c r="AY63" s="955"/>
      <c r="AZ63" s="1015"/>
      <c r="BA63" s="1015"/>
      <c r="BB63" s="1015"/>
      <c r="BC63" s="1015"/>
      <c r="BD63" s="1015"/>
      <c r="BE63" s="956"/>
      <c r="BF63" s="956"/>
      <c r="BG63" s="956"/>
      <c r="BH63" s="956"/>
      <c r="BI63" s="957"/>
      <c r="BJ63" s="1016" t="s">
        <v>223</v>
      </c>
      <c r="BK63" s="947"/>
      <c r="BL63" s="947"/>
      <c r="BM63" s="947"/>
      <c r="BN63" s="1017"/>
      <c r="BO63" s="216"/>
      <c r="BP63" s="216"/>
      <c r="BQ63" s="213">
        <v>57</v>
      </c>
      <c r="BR63" s="214"/>
      <c r="BS63" s="1012"/>
      <c r="BT63" s="1013"/>
      <c r="BU63" s="1013"/>
      <c r="BV63" s="1013"/>
      <c r="BW63" s="1013"/>
      <c r="BX63" s="1013"/>
      <c r="BY63" s="1013"/>
      <c r="BZ63" s="1013"/>
      <c r="CA63" s="1013"/>
      <c r="CB63" s="1013"/>
      <c r="CC63" s="1013"/>
      <c r="CD63" s="1013"/>
      <c r="CE63" s="1013"/>
      <c r="CF63" s="1013"/>
      <c r="CG63" s="1014"/>
      <c r="CH63" s="993"/>
      <c r="CI63" s="994"/>
      <c r="CJ63" s="994"/>
      <c r="CK63" s="994"/>
      <c r="CL63" s="995"/>
      <c r="CM63" s="993"/>
      <c r="CN63" s="994"/>
      <c r="CO63" s="994"/>
      <c r="CP63" s="994"/>
      <c r="CQ63" s="995"/>
      <c r="CR63" s="993"/>
      <c r="CS63" s="994"/>
      <c r="CT63" s="994"/>
      <c r="CU63" s="994"/>
      <c r="CV63" s="995"/>
      <c r="CW63" s="993"/>
      <c r="CX63" s="994"/>
      <c r="CY63" s="994"/>
      <c r="CZ63" s="994"/>
      <c r="DA63" s="995"/>
      <c r="DB63" s="993"/>
      <c r="DC63" s="994"/>
      <c r="DD63" s="994"/>
      <c r="DE63" s="994"/>
      <c r="DF63" s="995"/>
      <c r="DG63" s="993"/>
      <c r="DH63" s="994"/>
      <c r="DI63" s="994"/>
      <c r="DJ63" s="994"/>
      <c r="DK63" s="995"/>
      <c r="DL63" s="993"/>
      <c r="DM63" s="994"/>
      <c r="DN63" s="994"/>
      <c r="DO63" s="994"/>
      <c r="DP63" s="995"/>
      <c r="DQ63" s="993"/>
      <c r="DR63" s="994"/>
      <c r="DS63" s="994"/>
      <c r="DT63" s="994"/>
      <c r="DU63" s="995"/>
      <c r="DV63" s="996"/>
      <c r="DW63" s="997"/>
      <c r="DX63" s="997"/>
      <c r="DY63" s="997"/>
      <c r="DZ63" s="99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2"/>
      <c r="BT64" s="1013"/>
      <c r="BU64" s="1013"/>
      <c r="BV64" s="1013"/>
      <c r="BW64" s="1013"/>
      <c r="BX64" s="1013"/>
      <c r="BY64" s="1013"/>
      <c r="BZ64" s="1013"/>
      <c r="CA64" s="1013"/>
      <c r="CB64" s="1013"/>
      <c r="CC64" s="1013"/>
      <c r="CD64" s="1013"/>
      <c r="CE64" s="1013"/>
      <c r="CF64" s="1013"/>
      <c r="CG64" s="1014"/>
      <c r="CH64" s="993"/>
      <c r="CI64" s="994"/>
      <c r="CJ64" s="994"/>
      <c r="CK64" s="994"/>
      <c r="CL64" s="995"/>
      <c r="CM64" s="993"/>
      <c r="CN64" s="994"/>
      <c r="CO64" s="994"/>
      <c r="CP64" s="994"/>
      <c r="CQ64" s="995"/>
      <c r="CR64" s="993"/>
      <c r="CS64" s="994"/>
      <c r="CT64" s="994"/>
      <c r="CU64" s="994"/>
      <c r="CV64" s="995"/>
      <c r="CW64" s="993"/>
      <c r="CX64" s="994"/>
      <c r="CY64" s="994"/>
      <c r="CZ64" s="994"/>
      <c r="DA64" s="995"/>
      <c r="DB64" s="993"/>
      <c r="DC64" s="994"/>
      <c r="DD64" s="994"/>
      <c r="DE64" s="994"/>
      <c r="DF64" s="995"/>
      <c r="DG64" s="993"/>
      <c r="DH64" s="994"/>
      <c r="DI64" s="994"/>
      <c r="DJ64" s="994"/>
      <c r="DK64" s="995"/>
      <c r="DL64" s="993"/>
      <c r="DM64" s="994"/>
      <c r="DN64" s="994"/>
      <c r="DO64" s="994"/>
      <c r="DP64" s="995"/>
      <c r="DQ64" s="993"/>
      <c r="DR64" s="994"/>
      <c r="DS64" s="994"/>
      <c r="DT64" s="994"/>
      <c r="DU64" s="995"/>
      <c r="DV64" s="996"/>
      <c r="DW64" s="997"/>
      <c r="DX64" s="997"/>
      <c r="DY64" s="997"/>
      <c r="DZ64" s="998"/>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2"/>
      <c r="BT65" s="1013"/>
      <c r="BU65" s="1013"/>
      <c r="BV65" s="1013"/>
      <c r="BW65" s="1013"/>
      <c r="BX65" s="1013"/>
      <c r="BY65" s="1013"/>
      <c r="BZ65" s="1013"/>
      <c r="CA65" s="1013"/>
      <c r="CB65" s="1013"/>
      <c r="CC65" s="1013"/>
      <c r="CD65" s="1013"/>
      <c r="CE65" s="1013"/>
      <c r="CF65" s="1013"/>
      <c r="CG65" s="1014"/>
      <c r="CH65" s="993"/>
      <c r="CI65" s="994"/>
      <c r="CJ65" s="994"/>
      <c r="CK65" s="994"/>
      <c r="CL65" s="995"/>
      <c r="CM65" s="993"/>
      <c r="CN65" s="994"/>
      <c r="CO65" s="994"/>
      <c r="CP65" s="994"/>
      <c r="CQ65" s="995"/>
      <c r="CR65" s="993"/>
      <c r="CS65" s="994"/>
      <c r="CT65" s="994"/>
      <c r="CU65" s="994"/>
      <c r="CV65" s="995"/>
      <c r="CW65" s="993"/>
      <c r="CX65" s="994"/>
      <c r="CY65" s="994"/>
      <c r="CZ65" s="994"/>
      <c r="DA65" s="995"/>
      <c r="DB65" s="993"/>
      <c r="DC65" s="994"/>
      <c r="DD65" s="994"/>
      <c r="DE65" s="994"/>
      <c r="DF65" s="995"/>
      <c r="DG65" s="993"/>
      <c r="DH65" s="994"/>
      <c r="DI65" s="994"/>
      <c r="DJ65" s="994"/>
      <c r="DK65" s="995"/>
      <c r="DL65" s="993"/>
      <c r="DM65" s="994"/>
      <c r="DN65" s="994"/>
      <c r="DO65" s="994"/>
      <c r="DP65" s="995"/>
      <c r="DQ65" s="993"/>
      <c r="DR65" s="994"/>
      <c r="DS65" s="994"/>
      <c r="DT65" s="994"/>
      <c r="DU65" s="995"/>
      <c r="DV65" s="996"/>
      <c r="DW65" s="997"/>
      <c r="DX65" s="997"/>
      <c r="DY65" s="997"/>
      <c r="DZ65" s="998"/>
      <c r="EA65" s="197"/>
    </row>
    <row r="66" spans="1:131" s="198" customFormat="1" ht="26.25" customHeight="1" x14ac:dyDescent="0.15">
      <c r="A66" s="999" t="s">
        <v>393</v>
      </c>
      <c r="B66" s="1000"/>
      <c r="C66" s="1000"/>
      <c r="D66" s="1000"/>
      <c r="E66" s="1000"/>
      <c r="F66" s="1000"/>
      <c r="G66" s="1000"/>
      <c r="H66" s="1000"/>
      <c r="I66" s="1000"/>
      <c r="J66" s="1000"/>
      <c r="K66" s="1000"/>
      <c r="L66" s="1000"/>
      <c r="M66" s="1000"/>
      <c r="N66" s="1000"/>
      <c r="O66" s="1000"/>
      <c r="P66" s="1001"/>
      <c r="Q66" s="985" t="s">
        <v>375</v>
      </c>
      <c r="R66" s="986"/>
      <c r="S66" s="986"/>
      <c r="T66" s="986"/>
      <c r="U66" s="987"/>
      <c r="V66" s="985" t="s">
        <v>376</v>
      </c>
      <c r="W66" s="986"/>
      <c r="X66" s="986"/>
      <c r="Y66" s="986"/>
      <c r="Z66" s="987"/>
      <c r="AA66" s="985" t="s">
        <v>377</v>
      </c>
      <c r="AB66" s="986"/>
      <c r="AC66" s="986"/>
      <c r="AD66" s="986"/>
      <c r="AE66" s="987"/>
      <c r="AF66" s="1005" t="s">
        <v>378</v>
      </c>
      <c r="AG66" s="1006"/>
      <c r="AH66" s="1006"/>
      <c r="AI66" s="1006"/>
      <c r="AJ66" s="1007"/>
      <c r="AK66" s="985" t="s">
        <v>379</v>
      </c>
      <c r="AL66" s="1000"/>
      <c r="AM66" s="1000"/>
      <c r="AN66" s="1000"/>
      <c r="AO66" s="1001"/>
      <c r="AP66" s="985" t="s">
        <v>380</v>
      </c>
      <c r="AQ66" s="986"/>
      <c r="AR66" s="986"/>
      <c r="AS66" s="986"/>
      <c r="AT66" s="987"/>
      <c r="AU66" s="985" t="s">
        <v>394</v>
      </c>
      <c r="AV66" s="986"/>
      <c r="AW66" s="986"/>
      <c r="AX66" s="986"/>
      <c r="AY66" s="987"/>
      <c r="AZ66" s="985" t="s">
        <v>359</v>
      </c>
      <c r="BA66" s="986"/>
      <c r="BB66" s="986"/>
      <c r="BC66" s="986"/>
      <c r="BD66" s="991"/>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1002"/>
      <c r="B67" s="1003"/>
      <c r="C67" s="1003"/>
      <c r="D67" s="1003"/>
      <c r="E67" s="1003"/>
      <c r="F67" s="1003"/>
      <c r="G67" s="1003"/>
      <c r="H67" s="1003"/>
      <c r="I67" s="1003"/>
      <c r="J67" s="1003"/>
      <c r="K67" s="1003"/>
      <c r="L67" s="1003"/>
      <c r="M67" s="1003"/>
      <c r="N67" s="1003"/>
      <c r="O67" s="1003"/>
      <c r="P67" s="1004"/>
      <c r="Q67" s="988"/>
      <c r="R67" s="989"/>
      <c r="S67" s="989"/>
      <c r="T67" s="989"/>
      <c r="U67" s="990"/>
      <c r="V67" s="988"/>
      <c r="W67" s="989"/>
      <c r="X67" s="989"/>
      <c r="Y67" s="989"/>
      <c r="Z67" s="990"/>
      <c r="AA67" s="988"/>
      <c r="AB67" s="989"/>
      <c r="AC67" s="989"/>
      <c r="AD67" s="989"/>
      <c r="AE67" s="990"/>
      <c r="AF67" s="1008"/>
      <c r="AG67" s="1009"/>
      <c r="AH67" s="1009"/>
      <c r="AI67" s="1009"/>
      <c r="AJ67" s="1010"/>
      <c r="AK67" s="1011"/>
      <c r="AL67" s="1003"/>
      <c r="AM67" s="1003"/>
      <c r="AN67" s="1003"/>
      <c r="AO67" s="1004"/>
      <c r="AP67" s="988"/>
      <c r="AQ67" s="989"/>
      <c r="AR67" s="989"/>
      <c r="AS67" s="989"/>
      <c r="AT67" s="990"/>
      <c r="AU67" s="988"/>
      <c r="AV67" s="989"/>
      <c r="AW67" s="989"/>
      <c r="AX67" s="989"/>
      <c r="AY67" s="990"/>
      <c r="AZ67" s="988"/>
      <c r="BA67" s="989"/>
      <c r="BB67" s="989"/>
      <c r="BC67" s="989"/>
      <c r="BD67" s="992"/>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535</v>
      </c>
      <c r="C68" s="982"/>
      <c r="D68" s="982"/>
      <c r="E68" s="982"/>
      <c r="F68" s="982"/>
      <c r="G68" s="982"/>
      <c r="H68" s="982"/>
      <c r="I68" s="982"/>
      <c r="J68" s="982"/>
      <c r="K68" s="982"/>
      <c r="L68" s="982"/>
      <c r="M68" s="982"/>
      <c r="N68" s="982"/>
      <c r="O68" s="982"/>
      <c r="P68" s="983"/>
      <c r="Q68" s="984">
        <v>167</v>
      </c>
      <c r="R68" s="978"/>
      <c r="S68" s="978"/>
      <c r="T68" s="978"/>
      <c r="U68" s="978"/>
      <c r="V68" s="978">
        <v>160</v>
      </c>
      <c r="W68" s="978"/>
      <c r="X68" s="978"/>
      <c r="Y68" s="978"/>
      <c r="Z68" s="978"/>
      <c r="AA68" s="978">
        <v>7</v>
      </c>
      <c r="AB68" s="978"/>
      <c r="AC68" s="978"/>
      <c r="AD68" s="978"/>
      <c r="AE68" s="978"/>
      <c r="AF68" s="978">
        <v>7</v>
      </c>
      <c r="AG68" s="978"/>
      <c r="AH68" s="978"/>
      <c r="AI68" s="978"/>
      <c r="AJ68" s="978"/>
      <c r="AK68" s="978" t="s">
        <v>534</v>
      </c>
      <c r="AL68" s="978"/>
      <c r="AM68" s="978"/>
      <c r="AN68" s="978"/>
      <c r="AO68" s="978"/>
      <c r="AP68" s="978" t="s">
        <v>534</v>
      </c>
      <c r="AQ68" s="978"/>
      <c r="AR68" s="978"/>
      <c r="AS68" s="978"/>
      <c r="AT68" s="978"/>
      <c r="AU68" s="978" t="s">
        <v>534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536</v>
      </c>
      <c r="C69" s="971"/>
      <c r="D69" s="971"/>
      <c r="E69" s="971"/>
      <c r="F69" s="971"/>
      <c r="G69" s="971"/>
      <c r="H69" s="971"/>
      <c r="I69" s="971"/>
      <c r="J69" s="971"/>
      <c r="K69" s="971"/>
      <c r="L69" s="971"/>
      <c r="M69" s="971"/>
      <c r="N69" s="971"/>
      <c r="O69" s="971"/>
      <c r="P69" s="972"/>
      <c r="Q69" s="973">
        <v>1760</v>
      </c>
      <c r="R69" s="967"/>
      <c r="S69" s="967"/>
      <c r="T69" s="967"/>
      <c r="U69" s="967"/>
      <c r="V69" s="967">
        <v>1711</v>
      </c>
      <c r="W69" s="967"/>
      <c r="X69" s="967"/>
      <c r="Y69" s="967"/>
      <c r="Z69" s="967"/>
      <c r="AA69" s="967">
        <v>49</v>
      </c>
      <c r="AB69" s="967"/>
      <c r="AC69" s="967"/>
      <c r="AD69" s="967"/>
      <c r="AE69" s="967"/>
      <c r="AF69" s="967">
        <v>49</v>
      </c>
      <c r="AG69" s="967"/>
      <c r="AH69" s="967"/>
      <c r="AI69" s="967"/>
      <c r="AJ69" s="967"/>
      <c r="AK69" s="967" t="s">
        <v>534</v>
      </c>
      <c r="AL69" s="967"/>
      <c r="AM69" s="967"/>
      <c r="AN69" s="967"/>
      <c r="AO69" s="967"/>
      <c r="AP69" s="967">
        <v>2817</v>
      </c>
      <c r="AQ69" s="967"/>
      <c r="AR69" s="967"/>
      <c r="AS69" s="967"/>
      <c r="AT69" s="967"/>
      <c r="AU69" s="967">
        <v>264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537</v>
      </c>
      <c r="C70" s="971"/>
      <c r="D70" s="971"/>
      <c r="E70" s="971"/>
      <c r="F70" s="971"/>
      <c r="G70" s="971"/>
      <c r="H70" s="971"/>
      <c r="I70" s="971"/>
      <c r="J70" s="971"/>
      <c r="K70" s="971"/>
      <c r="L70" s="971"/>
      <c r="M70" s="971"/>
      <c r="N70" s="971"/>
      <c r="O70" s="971"/>
      <c r="P70" s="972"/>
      <c r="Q70" s="973">
        <v>1310</v>
      </c>
      <c r="R70" s="967"/>
      <c r="S70" s="967"/>
      <c r="T70" s="967"/>
      <c r="U70" s="967"/>
      <c r="V70" s="967">
        <v>1281</v>
      </c>
      <c r="W70" s="967"/>
      <c r="X70" s="967"/>
      <c r="Y70" s="967"/>
      <c r="Z70" s="967"/>
      <c r="AA70" s="967">
        <v>29</v>
      </c>
      <c r="AB70" s="967"/>
      <c r="AC70" s="967"/>
      <c r="AD70" s="967"/>
      <c r="AE70" s="967"/>
      <c r="AF70" s="967">
        <v>29</v>
      </c>
      <c r="AG70" s="967"/>
      <c r="AH70" s="967"/>
      <c r="AI70" s="967"/>
      <c r="AJ70" s="967"/>
      <c r="AK70" s="967" t="s">
        <v>534</v>
      </c>
      <c r="AL70" s="967"/>
      <c r="AM70" s="967"/>
      <c r="AN70" s="967"/>
      <c r="AO70" s="967"/>
      <c r="AP70" s="967">
        <v>812</v>
      </c>
      <c r="AQ70" s="967"/>
      <c r="AR70" s="967"/>
      <c r="AS70" s="967"/>
      <c r="AT70" s="967"/>
      <c r="AU70" s="967">
        <v>328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538</v>
      </c>
      <c r="C71" s="971"/>
      <c r="D71" s="971"/>
      <c r="E71" s="971"/>
      <c r="F71" s="971"/>
      <c r="G71" s="971"/>
      <c r="H71" s="971"/>
      <c r="I71" s="971"/>
      <c r="J71" s="971"/>
      <c r="K71" s="971"/>
      <c r="L71" s="971"/>
      <c r="M71" s="971"/>
      <c r="N71" s="971"/>
      <c r="O71" s="971"/>
      <c r="P71" s="972"/>
      <c r="Q71" s="973">
        <v>12</v>
      </c>
      <c r="R71" s="967"/>
      <c r="S71" s="967"/>
      <c r="T71" s="967"/>
      <c r="U71" s="967"/>
      <c r="V71" s="967">
        <v>12</v>
      </c>
      <c r="W71" s="967"/>
      <c r="X71" s="967"/>
      <c r="Y71" s="967"/>
      <c r="Z71" s="967"/>
      <c r="AA71" s="967">
        <v>0</v>
      </c>
      <c r="AB71" s="967"/>
      <c r="AC71" s="967"/>
      <c r="AD71" s="967"/>
      <c r="AE71" s="967"/>
      <c r="AF71" s="967">
        <v>0</v>
      </c>
      <c r="AG71" s="967"/>
      <c r="AH71" s="967"/>
      <c r="AI71" s="967"/>
      <c r="AJ71" s="967"/>
      <c r="AK71" s="967" t="s">
        <v>534</v>
      </c>
      <c r="AL71" s="967"/>
      <c r="AM71" s="967"/>
      <c r="AN71" s="967"/>
      <c r="AO71" s="967"/>
      <c r="AP71" s="967" t="s">
        <v>534</v>
      </c>
      <c r="AQ71" s="967"/>
      <c r="AR71" s="967"/>
      <c r="AS71" s="967"/>
      <c r="AT71" s="967"/>
      <c r="AU71" s="967" t="s">
        <v>534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85</v>
      </c>
      <c r="AG88" s="955"/>
      <c r="AH88" s="955"/>
      <c r="AI88" s="955"/>
      <c r="AJ88" s="955"/>
      <c r="AK88" s="959"/>
      <c r="AL88" s="959"/>
      <c r="AM88" s="959"/>
      <c r="AN88" s="959"/>
      <c r="AO88" s="959"/>
      <c r="AP88" s="955">
        <v>3629</v>
      </c>
      <c r="AQ88" s="955"/>
      <c r="AR88" s="955"/>
      <c r="AS88" s="955"/>
      <c r="AT88" s="955"/>
      <c r="AU88" s="955">
        <v>592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289</v>
      </c>
      <c r="AG109" s="888"/>
      <c r="AH109" s="888"/>
      <c r="AI109" s="888"/>
      <c r="AJ109" s="889"/>
      <c r="AK109" s="890" t="s">
        <v>288</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289</v>
      </c>
      <c r="BW109" s="888"/>
      <c r="BX109" s="888"/>
      <c r="BY109" s="888"/>
      <c r="BZ109" s="889"/>
      <c r="CA109" s="890" t="s">
        <v>288</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289</v>
      </c>
      <c r="DM109" s="888"/>
      <c r="DN109" s="888"/>
      <c r="DO109" s="888"/>
      <c r="DP109" s="889"/>
      <c r="DQ109" s="890" t="s">
        <v>288</v>
      </c>
      <c r="DR109" s="888"/>
      <c r="DS109" s="888"/>
      <c r="DT109" s="888"/>
      <c r="DU109" s="889"/>
      <c r="DV109" s="890" t="s">
        <v>405</v>
      </c>
      <c r="DW109" s="888"/>
      <c r="DX109" s="888"/>
      <c r="DY109" s="888"/>
      <c r="DZ109" s="919"/>
    </row>
    <row r="110" spans="1:131" s="197" customFormat="1" ht="26.25" customHeight="1" x14ac:dyDescent="0.15">
      <c r="A110" s="800" t="s">
        <v>407</v>
      </c>
      <c r="B110" s="801"/>
      <c r="C110" s="801"/>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c r="Z110" s="802"/>
      <c r="AA110" s="872">
        <v>1014911</v>
      </c>
      <c r="AB110" s="873"/>
      <c r="AC110" s="873"/>
      <c r="AD110" s="873"/>
      <c r="AE110" s="874"/>
      <c r="AF110" s="875">
        <v>969112</v>
      </c>
      <c r="AG110" s="873"/>
      <c r="AH110" s="873"/>
      <c r="AI110" s="873"/>
      <c r="AJ110" s="874"/>
      <c r="AK110" s="875">
        <v>960786</v>
      </c>
      <c r="AL110" s="873"/>
      <c r="AM110" s="873"/>
      <c r="AN110" s="873"/>
      <c r="AO110" s="874"/>
      <c r="AP110" s="876">
        <v>19.7</v>
      </c>
      <c r="AQ110" s="877"/>
      <c r="AR110" s="877"/>
      <c r="AS110" s="877"/>
      <c r="AT110" s="878"/>
      <c r="AU110" s="920" t="s">
        <v>61</v>
      </c>
      <c r="AV110" s="921"/>
      <c r="AW110" s="921"/>
      <c r="AX110" s="921"/>
      <c r="AY110" s="922"/>
      <c r="AZ110" s="827" t="s">
        <v>408</v>
      </c>
      <c r="BA110" s="801"/>
      <c r="BB110" s="801"/>
      <c r="BC110" s="801"/>
      <c r="BD110" s="801"/>
      <c r="BE110" s="801"/>
      <c r="BF110" s="801"/>
      <c r="BG110" s="801"/>
      <c r="BH110" s="801"/>
      <c r="BI110" s="801"/>
      <c r="BJ110" s="801"/>
      <c r="BK110" s="801"/>
      <c r="BL110" s="801"/>
      <c r="BM110" s="801"/>
      <c r="BN110" s="801"/>
      <c r="BO110" s="801"/>
      <c r="BP110" s="802"/>
      <c r="BQ110" s="810">
        <v>8231934</v>
      </c>
      <c r="BR110" s="811"/>
      <c r="BS110" s="811"/>
      <c r="BT110" s="811"/>
      <c r="BU110" s="811"/>
      <c r="BV110" s="811">
        <v>7783065</v>
      </c>
      <c r="BW110" s="811"/>
      <c r="BX110" s="811"/>
      <c r="BY110" s="811"/>
      <c r="BZ110" s="811"/>
      <c r="CA110" s="811">
        <v>7394284</v>
      </c>
      <c r="CB110" s="811"/>
      <c r="CC110" s="811"/>
      <c r="CD110" s="811"/>
      <c r="CE110" s="811"/>
      <c r="CF110" s="861">
        <v>151.80000000000001</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810" t="s">
        <v>223</v>
      </c>
      <c r="DH110" s="811"/>
      <c r="DI110" s="811"/>
      <c r="DJ110" s="811"/>
      <c r="DK110" s="811"/>
      <c r="DL110" s="811" t="s">
        <v>223</v>
      </c>
      <c r="DM110" s="811"/>
      <c r="DN110" s="811"/>
      <c r="DO110" s="811"/>
      <c r="DP110" s="811"/>
      <c r="DQ110" s="811" t="s">
        <v>223</v>
      </c>
      <c r="DR110" s="811"/>
      <c r="DS110" s="811"/>
      <c r="DT110" s="811"/>
      <c r="DU110" s="811"/>
      <c r="DV110" s="812" t="s">
        <v>223</v>
      </c>
      <c r="DW110" s="812"/>
      <c r="DX110" s="812"/>
      <c r="DY110" s="812"/>
      <c r="DZ110" s="813"/>
    </row>
    <row r="111" spans="1:131" s="197" customFormat="1" ht="26.25" customHeight="1" x14ac:dyDescent="0.15">
      <c r="A111" s="755" t="s">
        <v>411</v>
      </c>
      <c r="B111" s="756"/>
      <c r="C111" s="756"/>
      <c r="D111" s="756"/>
      <c r="E111" s="756"/>
      <c r="F111" s="756"/>
      <c r="G111" s="756"/>
      <c r="H111" s="756"/>
      <c r="I111" s="756"/>
      <c r="J111" s="756"/>
      <c r="K111" s="756"/>
      <c r="L111" s="756"/>
      <c r="M111" s="756"/>
      <c r="N111" s="756"/>
      <c r="O111" s="756"/>
      <c r="P111" s="756"/>
      <c r="Q111" s="756"/>
      <c r="R111" s="756"/>
      <c r="S111" s="756"/>
      <c r="T111" s="756"/>
      <c r="U111" s="756"/>
      <c r="V111" s="756"/>
      <c r="W111" s="756"/>
      <c r="X111" s="756"/>
      <c r="Y111" s="756"/>
      <c r="Z111" s="915"/>
      <c r="AA111" s="902" t="s">
        <v>412</v>
      </c>
      <c r="AB111" s="903"/>
      <c r="AC111" s="903"/>
      <c r="AD111" s="903"/>
      <c r="AE111" s="904"/>
      <c r="AF111" s="905" t="s">
        <v>412</v>
      </c>
      <c r="AG111" s="903"/>
      <c r="AH111" s="903"/>
      <c r="AI111" s="903"/>
      <c r="AJ111" s="904"/>
      <c r="AK111" s="905" t="s">
        <v>412</v>
      </c>
      <c r="AL111" s="903"/>
      <c r="AM111" s="903"/>
      <c r="AN111" s="903"/>
      <c r="AO111" s="904"/>
      <c r="AP111" s="906" t="s">
        <v>412</v>
      </c>
      <c r="AQ111" s="907"/>
      <c r="AR111" s="907"/>
      <c r="AS111" s="907"/>
      <c r="AT111" s="908"/>
      <c r="AU111" s="923"/>
      <c r="AV111" s="924"/>
      <c r="AW111" s="924"/>
      <c r="AX111" s="924"/>
      <c r="AY111" s="925"/>
      <c r="AZ111" s="808" t="s">
        <v>413</v>
      </c>
      <c r="BA111" s="748"/>
      <c r="BB111" s="748"/>
      <c r="BC111" s="748"/>
      <c r="BD111" s="748"/>
      <c r="BE111" s="748"/>
      <c r="BF111" s="748"/>
      <c r="BG111" s="748"/>
      <c r="BH111" s="748"/>
      <c r="BI111" s="748"/>
      <c r="BJ111" s="748"/>
      <c r="BK111" s="748"/>
      <c r="BL111" s="748"/>
      <c r="BM111" s="748"/>
      <c r="BN111" s="748"/>
      <c r="BO111" s="748"/>
      <c r="BP111" s="749"/>
      <c r="BQ111" s="809">
        <v>374519</v>
      </c>
      <c r="BR111" s="791"/>
      <c r="BS111" s="791"/>
      <c r="BT111" s="791"/>
      <c r="BU111" s="791"/>
      <c r="BV111" s="791">
        <v>321990</v>
      </c>
      <c r="BW111" s="791"/>
      <c r="BX111" s="791"/>
      <c r="BY111" s="791"/>
      <c r="BZ111" s="791"/>
      <c r="CA111" s="791">
        <v>272696</v>
      </c>
      <c r="CB111" s="791"/>
      <c r="CC111" s="791"/>
      <c r="CD111" s="791"/>
      <c r="CE111" s="791"/>
      <c r="CF111" s="848">
        <v>5.6</v>
      </c>
      <c r="CG111" s="849"/>
      <c r="CH111" s="849"/>
      <c r="CI111" s="849"/>
      <c r="CJ111" s="849"/>
      <c r="CK111" s="917"/>
      <c r="CL111" s="866"/>
      <c r="CM111" s="814" t="s">
        <v>414</v>
      </c>
      <c r="CN111" s="815"/>
      <c r="CO111" s="815"/>
      <c r="CP111" s="815"/>
      <c r="CQ111" s="815"/>
      <c r="CR111" s="815"/>
      <c r="CS111" s="815"/>
      <c r="CT111" s="815"/>
      <c r="CU111" s="815"/>
      <c r="CV111" s="815"/>
      <c r="CW111" s="815"/>
      <c r="CX111" s="815"/>
      <c r="CY111" s="815"/>
      <c r="CZ111" s="815"/>
      <c r="DA111" s="815"/>
      <c r="DB111" s="815"/>
      <c r="DC111" s="815"/>
      <c r="DD111" s="815"/>
      <c r="DE111" s="815"/>
      <c r="DF111" s="816"/>
      <c r="DG111" s="809" t="s">
        <v>223</v>
      </c>
      <c r="DH111" s="791"/>
      <c r="DI111" s="791"/>
      <c r="DJ111" s="791"/>
      <c r="DK111" s="791"/>
      <c r="DL111" s="791" t="s">
        <v>223</v>
      </c>
      <c r="DM111" s="791"/>
      <c r="DN111" s="791"/>
      <c r="DO111" s="791"/>
      <c r="DP111" s="791"/>
      <c r="DQ111" s="791" t="s">
        <v>223</v>
      </c>
      <c r="DR111" s="791"/>
      <c r="DS111" s="791"/>
      <c r="DT111" s="791"/>
      <c r="DU111" s="791"/>
      <c r="DV111" s="792" t="s">
        <v>223</v>
      </c>
      <c r="DW111" s="792"/>
      <c r="DX111" s="792"/>
      <c r="DY111" s="792"/>
      <c r="DZ111" s="793"/>
    </row>
    <row r="112" spans="1:131" s="197" customFormat="1" ht="26.25" customHeight="1" x14ac:dyDescent="0.15">
      <c r="A112" s="909" t="s">
        <v>415</v>
      </c>
      <c r="B112" s="910"/>
      <c r="C112" s="748" t="s">
        <v>416</v>
      </c>
      <c r="D112" s="748"/>
      <c r="E112" s="748"/>
      <c r="F112" s="748"/>
      <c r="G112" s="748"/>
      <c r="H112" s="748"/>
      <c r="I112" s="748"/>
      <c r="J112" s="748"/>
      <c r="K112" s="748"/>
      <c r="L112" s="748"/>
      <c r="M112" s="748"/>
      <c r="N112" s="748"/>
      <c r="O112" s="748"/>
      <c r="P112" s="748"/>
      <c r="Q112" s="748"/>
      <c r="R112" s="748"/>
      <c r="S112" s="748"/>
      <c r="T112" s="748"/>
      <c r="U112" s="748"/>
      <c r="V112" s="748"/>
      <c r="W112" s="748"/>
      <c r="X112" s="748"/>
      <c r="Y112" s="748"/>
      <c r="Z112" s="749"/>
      <c r="AA112" s="760" t="s">
        <v>223</v>
      </c>
      <c r="AB112" s="761"/>
      <c r="AC112" s="761"/>
      <c r="AD112" s="761"/>
      <c r="AE112" s="762"/>
      <c r="AF112" s="763" t="s">
        <v>223</v>
      </c>
      <c r="AG112" s="761"/>
      <c r="AH112" s="761"/>
      <c r="AI112" s="761"/>
      <c r="AJ112" s="762"/>
      <c r="AK112" s="763" t="s">
        <v>223</v>
      </c>
      <c r="AL112" s="761"/>
      <c r="AM112" s="761"/>
      <c r="AN112" s="761"/>
      <c r="AO112" s="762"/>
      <c r="AP112" s="797" t="s">
        <v>223</v>
      </c>
      <c r="AQ112" s="798"/>
      <c r="AR112" s="798"/>
      <c r="AS112" s="798"/>
      <c r="AT112" s="799"/>
      <c r="AU112" s="923"/>
      <c r="AV112" s="924"/>
      <c r="AW112" s="924"/>
      <c r="AX112" s="924"/>
      <c r="AY112" s="925"/>
      <c r="AZ112" s="808" t="s">
        <v>417</v>
      </c>
      <c r="BA112" s="748"/>
      <c r="BB112" s="748"/>
      <c r="BC112" s="748"/>
      <c r="BD112" s="748"/>
      <c r="BE112" s="748"/>
      <c r="BF112" s="748"/>
      <c r="BG112" s="748"/>
      <c r="BH112" s="748"/>
      <c r="BI112" s="748"/>
      <c r="BJ112" s="748"/>
      <c r="BK112" s="748"/>
      <c r="BL112" s="748"/>
      <c r="BM112" s="748"/>
      <c r="BN112" s="748"/>
      <c r="BO112" s="748"/>
      <c r="BP112" s="749"/>
      <c r="BQ112" s="809">
        <v>7597482</v>
      </c>
      <c r="BR112" s="791"/>
      <c r="BS112" s="791"/>
      <c r="BT112" s="791"/>
      <c r="BU112" s="791"/>
      <c r="BV112" s="791">
        <v>7685817</v>
      </c>
      <c r="BW112" s="791"/>
      <c r="BX112" s="791"/>
      <c r="BY112" s="791"/>
      <c r="BZ112" s="791"/>
      <c r="CA112" s="791">
        <v>7849302</v>
      </c>
      <c r="CB112" s="791"/>
      <c r="CC112" s="791"/>
      <c r="CD112" s="791"/>
      <c r="CE112" s="791"/>
      <c r="CF112" s="848">
        <v>161.19999999999999</v>
      </c>
      <c r="CG112" s="849"/>
      <c r="CH112" s="849"/>
      <c r="CI112" s="849"/>
      <c r="CJ112" s="849"/>
      <c r="CK112" s="917"/>
      <c r="CL112" s="866"/>
      <c r="CM112" s="814" t="s">
        <v>418</v>
      </c>
      <c r="CN112" s="815"/>
      <c r="CO112" s="815"/>
      <c r="CP112" s="815"/>
      <c r="CQ112" s="815"/>
      <c r="CR112" s="815"/>
      <c r="CS112" s="815"/>
      <c r="CT112" s="815"/>
      <c r="CU112" s="815"/>
      <c r="CV112" s="815"/>
      <c r="CW112" s="815"/>
      <c r="CX112" s="815"/>
      <c r="CY112" s="815"/>
      <c r="CZ112" s="815"/>
      <c r="DA112" s="815"/>
      <c r="DB112" s="815"/>
      <c r="DC112" s="815"/>
      <c r="DD112" s="815"/>
      <c r="DE112" s="815"/>
      <c r="DF112" s="816"/>
      <c r="DG112" s="809" t="s">
        <v>223</v>
      </c>
      <c r="DH112" s="791"/>
      <c r="DI112" s="791"/>
      <c r="DJ112" s="791"/>
      <c r="DK112" s="791"/>
      <c r="DL112" s="791" t="s">
        <v>223</v>
      </c>
      <c r="DM112" s="791"/>
      <c r="DN112" s="791"/>
      <c r="DO112" s="791"/>
      <c r="DP112" s="791"/>
      <c r="DQ112" s="791" t="s">
        <v>223</v>
      </c>
      <c r="DR112" s="791"/>
      <c r="DS112" s="791"/>
      <c r="DT112" s="791"/>
      <c r="DU112" s="791"/>
      <c r="DV112" s="792" t="s">
        <v>223</v>
      </c>
      <c r="DW112" s="792"/>
      <c r="DX112" s="792"/>
      <c r="DY112" s="792"/>
      <c r="DZ112" s="793"/>
    </row>
    <row r="113" spans="1:130" s="197" customFormat="1" ht="26.25" customHeight="1" x14ac:dyDescent="0.15">
      <c r="A113" s="911"/>
      <c r="B113" s="912"/>
      <c r="C113" s="748" t="s">
        <v>419</v>
      </c>
      <c r="D113" s="748"/>
      <c r="E113" s="748"/>
      <c r="F113" s="748"/>
      <c r="G113" s="748"/>
      <c r="H113" s="748"/>
      <c r="I113" s="748"/>
      <c r="J113" s="748"/>
      <c r="K113" s="748"/>
      <c r="L113" s="748"/>
      <c r="M113" s="748"/>
      <c r="N113" s="748"/>
      <c r="O113" s="748"/>
      <c r="P113" s="748"/>
      <c r="Q113" s="748"/>
      <c r="R113" s="748"/>
      <c r="S113" s="748"/>
      <c r="T113" s="748"/>
      <c r="U113" s="748"/>
      <c r="V113" s="748"/>
      <c r="W113" s="748"/>
      <c r="X113" s="748"/>
      <c r="Y113" s="748"/>
      <c r="Z113" s="749"/>
      <c r="AA113" s="902">
        <v>540308</v>
      </c>
      <c r="AB113" s="903"/>
      <c r="AC113" s="903"/>
      <c r="AD113" s="903"/>
      <c r="AE113" s="904"/>
      <c r="AF113" s="905">
        <v>516273</v>
      </c>
      <c r="AG113" s="903"/>
      <c r="AH113" s="903"/>
      <c r="AI113" s="903"/>
      <c r="AJ113" s="904"/>
      <c r="AK113" s="905">
        <v>534346</v>
      </c>
      <c r="AL113" s="903"/>
      <c r="AM113" s="903"/>
      <c r="AN113" s="903"/>
      <c r="AO113" s="904"/>
      <c r="AP113" s="906">
        <v>11</v>
      </c>
      <c r="AQ113" s="907"/>
      <c r="AR113" s="907"/>
      <c r="AS113" s="907"/>
      <c r="AT113" s="908"/>
      <c r="AU113" s="923"/>
      <c r="AV113" s="924"/>
      <c r="AW113" s="924"/>
      <c r="AX113" s="924"/>
      <c r="AY113" s="925"/>
      <c r="AZ113" s="808" t="s">
        <v>420</v>
      </c>
      <c r="BA113" s="748"/>
      <c r="BB113" s="748"/>
      <c r="BC113" s="748"/>
      <c r="BD113" s="748"/>
      <c r="BE113" s="748"/>
      <c r="BF113" s="748"/>
      <c r="BG113" s="748"/>
      <c r="BH113" s="748"/>
      <c r="BI113" s="748"/>
      <c r="BJ113" s="748"/>
      <c r="BK113" s="748"/>
      <c r="BL113" s="748"/>
      <c r="BM113" s="748"/>
      <c r="BN113" s="748"/>
      <c r="BO113" s="748"/>
      <c r="BP113" s="749"/>
      <c r="BQ113" s="809">
        <v>649678</v>
      </c>
      <c r="BR113" s="791"/>
      <c r="BS113" s="791"/>
      <c r="BT113" s="791"/>
      <c r="BU113" s="791"/>
      <c r="BV113" s="791">
        <v>587548</v>
      </c>
      <c r="BW113" s="791"/>
      <c r="BX113" s="791"/>
      <c r="BY113" s="791"/>
      <c r="BZ113" s="791"/>
      <c r="CA113" s="791">
        <v>591890</v>
      </c>
      <c r="CB113" s="791"/>
      <c r="CC113" s="791"/>
      <c r="CD113" s="791"/>
      <c r="CE113" s="791"/>
      <c r="CF113" s="848">
        <v>12.2</v>
      </c>
      <c r="CG113" s="849"/>
      <c r="CH113" s="849"/>
      <c r="CI113" s="849"/>
      <c r="CJ113" s="849"/>
      <c r="CK113" s="917"/>
      <c r="CL113" s="866"/>
      <c r="CM113" s="814" t="s">
        <v>421</v>
      </c>
      <c r="CN113" s="815"/>
      <c r="CO113" s="815"/>
      <c r="CP113" s="815"/>
      <c r="CQ113" s="815"/>
      <c r="CR113" s="815"/>
      <c r="CS113" s="815"/>
      <c r="CT113" s="815"/>
      <c r="CU113" s="815"/>
      <c r="CV113" s="815"/>
      <c r="CW113" s="815"/>
      <c r="CX113" s="815"/>
      <c r="CY113" s="815"/>
      <c r="CZ113" s="815"/>
      <c r="DA113" s="815"/>
      <c r="DB113" s="815"/>
      <c r="DC113" s="815"/>
      <c r="DD113" s="815"/>
      <c r="DE113" s="815"/>
      <c r="DF113" s="816"/>
      <c r="DG113" s="760" t="s">
        <v>223</v>
      </c>
      <c r="DH113" s="761"/>
      <c r="DI113" s="761"/>
      <c r="DJ113" s="761"/>
      <c r="DK113" s="762"/>
      <c r="DL113" s="763" t="s">
        <v>223</v>
      </c>
      <c r="DM113" s="761"/>
      <c r="DN113" s="761"/>
      <c r="DO113" s="761"/>
      <c r="DP113" s="762"/>
      <c r="DQ113" s="763" t="s">
        <v>223</v>
      </c>
      <c r="DR113" s="761"/>
      <c r="DS113" s="761"/>
      <c r="DT113" s="761"/>
      <c r="DU113" s="762"/>
      <c r="DV113" s="797" t="s">
        <v>223</v>
      </c>
      <c r="DW113" s="798"/>
      <c r="DX113" s="798"/>
      <c r="DY113" s="798"/>
      <c r="DZ113" s="799"/>
    </row>
    <row r="114" spans="1:130" s="197" customFormat="1" ht="26.25" customHeight="1" x14ac:dyDescent="0.15">
      <c r="A114" s="911"/>
      <c r="B114" s="912"/>
      <c r="C114" s="748" t="s">
        <v>422</v>
      </c>
      <c r="D114" s="748"/>
      <c r="E114" s="748"/>
      <c r="F114" s="748"/>
      <c r="G114" s="748"/>
      <c r="H114" s="748"/>
      <c r="I114" s="748"/>
      <c r="J114" s="748"/>
      <c r="K114" s="748"/>
      <c r="L114" s="748"/>
      <c r="M114" s="748"/>
      <c r="N114" s="748"/>
      <c r="O114" s="748"/>
      <c r="P114" s="748"/>
      <c r="Q114" s="748"/>
      <c r="R114" s="748"/>
      <c r="S114" s="748"/>
      <c r="T114" s="748"/>
      <c r="U114" s="748"/>
      <c r="V114" s="748"/>
      <c r="W114" s="748"/>
      <c r="X114" s="748"/>
      <c r="Y114" s="748"/>
      <c r="Z114" s="749"/>
      <c r="AA114" s="760">
        <v>80029</v>
      </c>
      <c r="AB114" s="761"/>
      <c r="AC114" s="761"/>
      <c r="AD114" s="761"/>
      <c r="AE114" s="762"/>
      <c r="AF114" s="763">
        <v>82676</v>
      </c>
      <c r="AG114" s="761"/>
      <c r="AH114" s="761"/>
      <c r="AI114" s="761"/>
      <c r="AJ114" s="762"/>
      <c r="AK114" s="763">
        <v>78585</v>
      </c>
      <c r="AL114" s="761"/>
      <c r="AM114" s="761"/>
      <c r="AN114" s="761"/>
      <c r="AO114" s="762"/>
      <c r="AP114" s="797">
        <v>1.6</v>
      </c>
      <c r="AQ114" s="798"/>
      <c r="AR114" s="798"/>
      <c r="AS114" s="798"/>
      <c r="AT114" s="799"/>
      <c r="AU114" s="923"/>
      <c r="AV114" s="924"/>
      <c r="AW114" s="924"/>
      <c r="AX114" s="924"/>
      <c r="AY114" s="925"/>
      <c r="AZ114" s="808" t="s">
        <v>423</v>
      </c>
      <c r="BA114" s="748"/>
      <c r="BB114" s="748"/>
      <c r="BC114" s="748"/>
      <c r="BD114" s="748"/>
      <c r="BE114" s="748"/>
      <c r="BF114" s="748"/>
      <c r="BG114" s="748"/>
      <c r="BH114" s="748"/>
      <c r="BI114" s="748"/>
      <c r="BJ114" s="748"/>
      <c r="BK114" s="748"/>
      <c r="BL114" s="748"/>
      <c r="BM114" s="748"/>
      <c r="BN114" s="748"/>
      <c r="BO114" s="748"/>
      <c r="BP114" s="749"/>
      <c r="BQ114" s="809">
        <v>1899767</v>
      </c>
      <c r="BR114" s="791"/>
      <c r="BS114" s="791"/>
      <c r="BT114" s="791"/>
      <c r="BU114" s="791"/>
      <c r="BV114" s="791">
        <v>1829931</v>
      </c>
      <c r="BW114" s="791"/>
      <c r="BX114" s="791"/>
      <c r="BY114" s="791"/>
      <c r="BZ114" s="791"/>
      <c r="CA114" s="791">
        <v>1725233</v>
      </c>
      <c r="CB114" s="791"/>
      <c r="CC114" s="791"/>
      <c r="CD114" s="791"/>
      <c r="CE114" s="791"/>
      <c r="CF114" s="848">
        <v>35.4</v>
      </c>
      <c r="CG114" s="849"/>
      <c r="CH114" s="849"/>
      <c r="CI114" s="849"/>
      <c r="CJ114" s="849"/>
      <c r="CK114" s="917"/>
      <c r="CL114" s="866"/>
      <c r="CM114" s="814" t="s">
        <v>424</v>
      </c>
      <c r="CN114" s="815"/>
      <c r="CO114" s="815"/>
      <c r="CP114" s="815"/>
      <c r="CQ114" s="815"/>
      <c r="CR114" s="815"/>
      <c r="CS114" s="815"/>
      <c r="CT114" s="815"/>
      <c r="CU114" s="815"/>
      <c r="CV114" s="815"/>
      <c r="CW114" s="815"/>
      <c r="CX114" s="815"/>
      <c r="CY114" s="815"/>
      <c r="CZ114" s="815"/>
      <c r="DA114" s="815"/>
      <c r="DB114" s="815"/>
      <c r="DC114" s="815"/>
      <c r="DD114" s="815"/>
      <c r="DE114" s="815"/>
      <c r="DF114" s="816"/>
      <c r="DG114" s="760" t="s">
        <v>223</v>
      </c>
      <c r="DH114" s="761"/>
      <c r="DI114" s="761"/>
      <c r="DJ114" s="761"/>
      <c r="DK114" s="762"/>
      <c r="DL114" s="763" t="s">
        <v>223</v>
      </c>
      <c r="DM114" s="761"/>
      <c r="DN114" s="761"/>
      <c r="DO114" s="761"/>
      <c r="DP114" s="762"/>
      <c r="DQ114" s="763" t="s">
        <v>223</v>
      </c>
      <c r="DR114" s="761"/>
      <c r="DS114" s="761"/>
      <c r="DT114" s="761"/>
      <c r="DU114" s="762"/>
      <c r="DV114" s="797" t="s">
        <v>223</v>
      </c>
      <c r="DW114" s="798"/>
      <c r="DX114" s="798"/>
      <c r="DY114" s="798"/>
      <c r="DZ114" s="799"/>
    </row>
    <row r="115" spans="1:130" s="197" customFormat="1" ht="26.25" customHeight="1" x14ac:dyDescent="0.15">
      <c r="A115" s="911"/>
      <c r="B115" s="912"/>
      <c r="C115" s="748" t="s">
        <v>425</v>
      </c>
      <c r="D115" s="748"/>
      <c r="E115" s="748"/>
      <c r="F115" s="748"/>
      <c r="G115" s="748"/>
      <c r="H115" s="748"/>
      <c r="I115" s="748"/>
      <c r="J115" s="748"/>
      <c r="K115" s="748"/>
      <c r="L115" s="748"/>
      <c r="M115" s="748"/>
      <c r="N115" s="748"/>
      <c r="O115" s="748"/>
      <c r="P115" s="748"/>
      <c r="Q115" s="748"/>
      <c r="R115" s="748"/>
      <c r="S115" s="748"/>
      <c r="T115" s="748"/>
      <c r="U115" s="748"/>
      <c r="V115" s="748"/>
      <c r="W115" s="748"/>
      <c r="X115" s="748"/>
      <c r="Y115" s="748"/>
      <c r="Z115" s="749"/>
      <c r="AA115" s="902">
        <v>59567</v>
      </c>
      <c r="AB115" s="903"/>
      <c r="AC115" s="903"/>
      <c r="AD115" s="903"/>
      <c r="AE115" s="904"/>
      <c r="AF115" s="905">
        <v>59840</v>
      </c>
      <c r="AG115" s="903"/>
      <c r="AH115" s="903"/>
      <c r="AI115" s="903"/>
      <c r="AJ115" s="904"/>
      <c r="AK115" s="905">
        <v>55388</v>
      </c>
      <c r="AL115" s="903"/>
      <c r="AM115" s="903"/>
      <c r="AN115" s="903"/>
      <c r="AO115" s="904"/>
      <c r="AP115" s="906">
        <v>1.1000000000000001</v>
      </c>
      <c r="AQ115" s="907"/>
      <c r="AR115" s="907"/>
      <c r="AS115" s="907"/>
      <c r="AT115" s="908"/>
      <c r="AU115" s="923"/>
      <c r="AV115" s="924"/>
      <c r="AW115" s="924"/>
      <c r="AX115" s="924"/>
      <c r="AY115" s="925"/>
      <c r="AZ115" s="808" t="s">
        <v>426</v>
      </c>
      <c r="BA115" s="748"/>
      <c r="BB115" s="748"/>
      <c r="BC115" s="748"/>
      <c r="BD115" s="748"/>
      <c r="BE115" s="748"/>
      <c r="BF115" s="748"/>
      <c r="BG115" s="748"/>
      <c r="BH115" s="748"/>
      <c r="BI115" s="748"/>
      <c r="BJ115" s="748"/>
      <c r="BK115" s="748"/>
      <c r="BL115" s="748"/>
      <c r="BM115" s="748"/>
      <c r="BN115" s="748"/>
      <c r="BO115" s="748"/>
      <c r="BP115" s="749"/>
      <c r="BQ115" s="809">
        <v>11030</v>
      </c>
      <c r="BR115" s="791"/>
      <c r="BS115" s="791"/>
      <c r="BT115" s="791"/>
      <c r="BU115" s="791"/>
      <c r="BV115" s="791">
        <v>10210</v>
      </c>
      <c r="BW115" s="791"/>
      <c r="BX115" s="791"/>
      <c r="BY115" s="791"/>
      <c r="BZ115" s="791"/>
      <c r="CA115" s="791">
        <v>9390</v>
      </c>
      <c r="CB115" s="791"/>
      <c r="CC115" s="791"/>
      <c r="CD115" s="791"/>
      <c r="CE115" s="791"/>
      <c r="CF115" s="848">
        <v>0.2</v>
      </c>
      <c r="CG115" s="849"/>
      <c r="CH115" s="849"/>
      <c r="CI115" s="849"/>
      <c r="CJ115" s="849"/>
      <c r="CK115" s="917"/>
      <c r="CL115" s="866"/>
      <c r="CM115" s="808" t="s">
        <v>427</v>
      </c>
      <c r="CN115" s="901"/>
      <c r="CO115" s="901"/>
      <c r="CP115" s="901"/>
      <c r="CQ115" s="901"/>
      <c r="CR115" s="901"/>
      <c r="CS115" s="901"/>
      <c r="CT115" s="901"/>
      <c r="CU115" s="901"/>
      <c r="CV115" s="901"/>
      <c r="CW115" s="901"/>
      <c r="CX115" s="901"/>
      <c r="CY115" s="901"/>
      <c r="CZ115" s="901"/>
      <c r="DA115" s="901"/>
      <c r="DB115" s="901"/>
      <c r="DC115" s="901"/>
      <c r="DD115" s="901"/>
      <c r="DE115" s="901"/>
      <c r="DF115" s="749"/>
      <c r="DG115" s="760" t="s">
        <v>223</v>
      </c>
      <c r="DH115" s="761"/>
      <c r="DI115" s="761"/>
      <c r="DJ115" s="761"/>
      <c r="DK115" s="762"/>
      <c r="DL115" s="763" t="s">
        <v>223</v>
      </c>
      <c r="DM115" s="761"/>
      <c r="DN115" s="761"/>
      <c r="DO115" s="761"/>
      <c r="DP115" s="762"/>
      <c r="DQ115" s="763" t="s">
        <v>223</v>
      </c>
      <c r="DR115" s="761"/>
      <c r="DS115" s="761"/>
      <c r="DT115" s="761"/>
      <c r="DU115" s="762"/>
      <c r="DV115" s="797" t="s">
        <v>223</v>
      </c>
      <c r="DW115" s="798"/>
      <c r="DX115" s="798"/>
      <c r="DY115" s="798"/>
      <c r="DZ115" s="799"/>
    </row>
    <row r="116" spans="1:130" s="197" customFormat="1" ht="26.25" customHeight="1" x14ac:dyDescent="0.15">
      <c r="A116" s="913"/>
      <c r="B116" s="914"/>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60">
        <v>256</v>
      </c>
      <c r="AB116" s="761"/>
      <c r="AC116" s="761"/>
      <c r="AD116" s="761"/>
      <c r="AE116" s="762"/>
      <c r="AF116" s="763">
        <v>168</v>
      </c>
      <c r="AG116" s="761"/>
      <c r="AH116" s="761"/>
      <c r="AI116" s="761"/>
      <c r="AJ116" s="762"/>
      <c r="AK116" s="763">
        <v>177</v>
      </c>
      <c r="AL116" s="761"/>
      <c r="AM116" s="761"/>
      <c r="AN116" s="761"/>
      <c r="AO116" s="762"/>
      <c r="AP116" s="797">
        <v>0</v>
      </c>
      <c r="AQ116" s="798"/>
      <c r="AR116" s="798"/>
      <c r="AS116" s="798"/>
      <c r="AT116" s="799"/>
      <c r="AU116" s="923"/>
      <c r="AV116" s="924"/>
      <c r="AW116" s="924"/>
      <c r="AX116" s="924"/>
      <c r="AY116" s="925"/>
      <c r="AZ116" s="808" t="s">
        <v>429</v>
      </c>
      <c r="BA116" s="748"/>
      <c r="BB116" s="748"/>
      <c r="BC116" s="748"/>
      <c r="BD116" s="748"/>
      <c r="BE116" s="748"/>
      <c r="BF116" s="748"/>
      <c r="BG116" s="748"/>
      <c r="BH116" s="748"/>
      <c r="BI116" s="748"/>
      <c r="BJ116" s="748"/>
      <c r="BK116" s="748"/>
      <c r="BL116" s="748"/>
      <c r="BM116" s="748"/>
      <c r="BN116" s="748"/>
      <c r="BO116" s="748"/>
      <c r="BP116" s="749"/>
      <c r="BQ116" s="809" t="s">
        <v>223</v>
      </c>
      <c r="BR116" s="791"/>
      <c r="BS116" s="791"/>
      <c r="BT116" s="791"/>
      <c r="BU116" s="791"/>
      <c r="BV116" s="791" t="s">
        <v>223</v>
      </c>
      <c r="BW116" s="791"/>
      <c r="BX116" s="791"/>
      <c r="BY116" s="791"/>
      <c r="BZ116" s="791"/>
      <c r="CA116" s="791" t="s">
        <v>223</v>
      </c>
      <c r="CB116" s="791"/>
      <c r="CC116" s="791"/>
      <c r="CD116" s="791"/>
      <c r="CE116" s="791"/>
      <c r="CF116" s="848" t="s">
        <v>223</v>
      </c>
      <c r="CG116" s="849"/>
      <c r="CH116" s="849"/>
      <c r="CI116" s="849"/>
      <c r="CJ116" s="849"/>
      <c r="CK116" s="917"/>
      <c r="CL116" s="866"/>
      <c r="CM116" s="814" t="s">
        <v>430</v>
      </c>
      <c r="CN116" s="815"/>
      <c r="CO116" s="815"/>
      <c r="CP116" s="815"/>
      <c r="CQ116" s="815"/>
      <c r="CR116" s="815"/>
      <c r="CS116" s="815"/>
      <c r="CT116" s="815"/>
      <c r="CU116" s="815"/>
      <c r="CV116" s="815"/>
      <c r="CW116" s="815"/>
      <c r="CX116" s="815"/>
      <c r="CY116" s="815"/>
      <c r="CZ116" s="815"/>
      <c r="DA116" s="815"/>
      <c r="DB116" s="815"/>
      <c r="DC116" s="815"/>
      <c r="DD116" s="815"/>
      <c r="DE116" s="815"/>
      <c r="DF116" s="816"/>
      <c r="DG116" s="760">
        <v>362421</v>
      </c>
      <c r="DH116" s="761"/>
      <c r="DI116" s="761"/>
      <c r="DJ116" s="761"/>
      <c r="DK116" s="762"/>
      <c r="DL116" s="763">
        <v>315534</v>
      </c>
      <c r="DM116" s="761"/>
      <c r="DN116" s="761"/>
      <c r="DO116" s="761"/>
      <c r="DP116" s="762"/>
      <c r="DQ116" s="763">
        <v>253848</v>
      </c>
      <c r="DR116" s="761"/>
      <c r="DS116" s="761"/>
      <c r="DT116" s="761"/>
      <c r="DU116" s="762"/>
      <c r="DV116" s="797">
        <v>5.2</v>
      </c>
      <c r="DW116" s="798"/>
      <c r="DX116" s="798"/>
      <c r="DY116" s="798"/>
      <c r="DZ116" s="799"/>
    </row>
    <row r="117" spans="1:130" s="197" customFormat="1" ht="26.25" customHeight="1" x14ac:dyDescent="0.15">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1695071</v>
      </c>
      <c r="AB117" s="895"/>
      <c r="AC117" s="895"/>
      <c r="AD117" s="895"/>
      <c r="AE117" s="896"/>
      <c r="AF117" s="897">
        <v>1628069</v>
      </c>
      <c r="AG117" s="895"/>
      <c r="AH117" s="895"/>
      <c r="AI117" s="895"/>
      <c r="AJ117" s="896"/>
      <c r="AK117" s="897">
        <v>1629282</v>
      </c>
      <c r="AL117" s="895"/>
      <c r="AM117" s="895"/>
      <c r="AN117" s="895"/>
      <c r="AO117" s="896"/>
      <c r="AP117" s="898"/>
      <c r="AQ117" s="899"/>
      <c r="AR117" s="899"/>
      <c r="AS117" s="899"/>
      <c r="AT117" s="900"/>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114</v>
      </c>
      <c r="BR117" s="858"/>
      <c r="BS117" s="858"/>
      <c r="BT117" s="858"/>
      <c r="BU117" s="858"/>
      <c r="BV117" s="858" t="s">
        <v>114</v>
      </c>
      <c r="BW117" s="858"/>
      <c r="BX117" s="858"/>
      <c r="BY117" s="858"/>
      <c r="BZ117" s="858"/>
      <c r="CA117" s="858" t="s">
        <v>114</v>
      </c>
      <c r="CB117" s="858"/>
      <c r="CC117" s="858"/>
      <c r="CD117" s="858"/>
      <c r="CE117" s="858"/>
      <c r="CF117" s="848" t="s">
        <v>114</v>
      </c>
      <c r="CG117" s="849"/>
      <c r="CH117" s="849"/>
      <c r="CI117" s="849"/>
      <c r="CJ117" s="849"/>
      <c r="CK117" s="917"/>
      <c r="CL117" s="866"/>
      <c r="CM117" s="814" t="s">
        <v>433</v>
      </c>
      <c r="CN117" s="815"/>
      <c r="CO117" s="815"/>
      <c r="CP117" s="815"/>
      <c r="CQ117" s="815"/>
      <c r="CR117" s="815"/>
      <c r="CS117" s="815"/>
      <c r="CT117" s="815"/>
      <c r="CU117" s="815"/>
      <c r="CV117" s="815"/>
      <c r="CW117" s="815"/>
      <c r="CX117" s="815"/>
      <c r="CY117" s="815"/>
      <c r="CZ117" s="815"/>
      <c r="DA117" s="815"/>
      <c r="DB117" s="815"/>
      <c r="DC117" s="815"/>
      <c r="DD117" s="815"/>
      <c r="DE117" s="815"/>
      <c r="DF117" s="816"/>
      <c r="DG117" s="760" t="s">
        <v>114</v>
      </c>
      <c r="DH117" s="761"/>
      <c r="DI117" s="761"/>
      <c r="DJ117" s="761"/>
      <c r="DK117" s="762"/>
      <c r="DL117" s="763" t="s">
        <v>114</v>
      </c>
      <c r="DM117" s="761"/>
      <c r="DN117" s="761"/>
      <c r="DO117" s="761"/>
      <c r="DP117" s="762"/>
      <c r="DQ117" s="763" t="s">
        <v>114</v>
      </c>
      <c r="DR117" s="761"/>
      <c r="DS117" s="761"/>
      <c r="DT117" s="761"/>
      <c r="DU117" s="762"/>
      <c r="DV117" s="797" t="s">
        <v>114</v>
      </c>
      <c r="DW117" s="798"/>
      <c r="DX117" s="798"/>
      <c r="DY117" s="798"/>
      <c r="DZ117" s="799"/>
    </row>
    <row r="118" spans="1:130" s="197" customFormat="1" ht="26.25" customHeight="1" x14ac:dyDescent="0.15">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289</v>
      </c>
      <c r="AG118" s="888"/>
      <c r="AH118" s="888"/>
      <c r="AI118" s="888"/>
      <c r="AJ118" s="889"/>
      <c r="AK118" s="890" t="s">
        <v>288</v>
      </c>
      <c r="AL118" s="888"/>
      <c r="AM118" s="888"/>
      <c r="AN118" s="888"/>
      <c r="AO118" s="889"/>
      <c r="AP118" s="891" t="s">
        <v>405</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434</v>
      </c>
      <c r="BP118" s="838"/>
      <c r="BQ118" s="857">
        <v>18764410</v>
      </c>
      <c r="BR118" s="858"/>
      <c r="BS118" s="858"/>
      <c r="BT118" s="858"/>
      <c r="BU118" s="858"/>
      <c r="BV118" s="858">
        <v>18218561</v>
      </c>
      <c r="BW118" s="858"/>
      <c r="BX118" s="858"/>
      <c r="BY118" s="858"/>
      <c r="BZ118" s="858"/>
      <c r="CA118" s="858">
        <v>17842795</v>
      </c>
      <c r="CB118" s="858"/>
      <c r="CC118" s="858"/>
      <c r="CD118" s="858"/>
      <c r="CE118" s="858"/>
      <c r="CF118" s="718"/>
      <c r="CG118" s="719"/>
      <c r="CH118" s="719"/>
      <c r="CI118" s="719"/>
      <c r="CJ118" s="841"/>
      <c r="CK118" s="917"/>
      <c r="CL118" s="866"/>
      <c r="CM118" s="814" t="s">
        <v>435</v>
      </c>
      <c r="CN118" s="815"/>
      <c r="CO118" s="815"/>
      <c r="CP118" s="815"/>
      <c r="CQ118" s="815"/>
      <c r="CR118" s="815"/>
      <c r="CS118" s="815"/>
      <c r="CT118" s="815"/>
      <c r="CU118" s="815"/>
      <c r="CV118" s="815"/>
      <c r="CW118" s="815"/>
      <c r="CX118" s="815"/>
      <c r="CY118" s="815"/>
      <c r="CZ118" s="815"/>
      <c r="DA118" s="815"/>
      <c r="DB118" s="815"/>
      <c r="DC118" s="815"/>
      <c r="DD118" s="815"/>
      <c r="DE118" s="815"/>
      <c r="DF118" s="816"/>
      <c r="DG118" s="760" t="s">
        <v>223</v>
      </c>
      <c r="DH118" s="761"/>
      <c r="DI118" s="761"/>
      <c r="DJ118" s="761"/>
      <c r="DK118" s="762"/>
      <c r="DL118" s="763" t="s">
        <v>223</v>
      </c>
      <c r="DM118" s="761"/>
      <c r="DN118" s="761"/>
      <c r="DO118" s="761"/>
      <c r="DP118" s="762"/>
      <c r="DQ118" s="763" t="s">
        <v>223</v>
      </c>
      <c r="DR118" s="761"/>
      <c r="DS118" s="761"/>
      <c r="DT118" s="761"/>
      <c r="DU118" s="762"/>
      <c r="DV118" s="797" t="s">
        <v>223</v>
      </c>
      <c r="DW118" s="798"/>
      <c r="DX118" s="798"/>
      <c r="DY118" s="798"/>
      <c r="DZ118" s="799"/>
    </row>
    <row r="119" spans="1:130" s="197" customFormat="1" ht="26.25" customHeight="1" x14ac:dyDescent="0.15">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223</v>
      </c>
      <c r="AB119" s="873"/>
      <c r="AC119" s="873"/>
      <c r="AD119" s="873"/>
      <c r="AE119" s="874"/>
      <c r="AF119" s="875" t="s">
        <v>223</v>
      </c>
      <c r="AG119" s="873"/>
      <c r="AH119" s="873"/>
      <c r="AI119" s="873"/>
      <c r="AJ119" s="874"/>
      <c r="AK119" s="875" t="s">
        <v>223</v>
      </c>
      <c r="AL119" s="873"/>
      <c r="AM119" s="873"/>
      <c r="AN119" s="873"/>
      <c r="AO119" s="874"/>
      <c r="AP119" s="876" t="s">
        <v>223</v>
      </c>
      <c r="AQ119" s="877"/>
      <c r="AR119" s="877"/>
      <c r="AS119" s="877"/>
      <c r="AT119" s="878"/>
      <c r="AU119" s="879" t="s">
        <v>436</v>
      </c>
      <c r="AV119" s="880"/>
      <c r="AW119" s="880"/>
      <c r="AX119" s="880"/>
      <c r="AY119" s="881"/>
      <c r="AZ119" s="827" t="s">
        <v>437</v>
      </c>
      <c r="BA119" s="801"/>
      <c r="BB119" s="801"/>
      <c r="BC119" s="801"/>
      <c r="BD119" s="801"/>
      <c r="BE119" s="801"/>
      <c r="BF119" s="801"/>
      <c r="BG119" s="801"/>
      <c r="BH119" s="801"/>
      <c r="BI119" s="801"/>
      <c r="BJ119" s="801"/>
      <c r="BK119" s="801"/>
      <c r="BL119" s="801"/>
      <c r="BM119" s="801"/>
      <c r="BN119" s="801"/>
      <c r="BO119" s="801"/>
      <c r="BP119" s="802"/>
      <c r="BQ119" s="810">
        <v>908689</v>
      </c>
      <c r="BR119" s="811"/>
      <c r="BS119" s="811"/>
      <c r="BT119" s="811"/>
      <c r="BU119" s="811"/>
      <c r="BV119" s="811">
        <v>732213</v>
      </c>
      <c r="BW119" s="811"/>
      <c r="BX119" s="811"/>
      <c r="BY119" s="811"/>
      <c r="BZ119" s="811"/>
      <c r="CA119" s="811">
        <v>756143</v>
      </c>
      <c r="CB119" s="811"/>
      <c r="CC119" s="811"/>
      <c r="CD119" s="811"/>
      <c r="CE119" s="811"/>
      <c r="CF119" s="861">
        <v>15.5</v>
      </c>
      <c r="CG119" s="862"/>
      <c r="CH119" s="862"/>
      <c r="CI119" s="862"/>
      <c r="CJ119" s="862"/>
      <c r="CK119" s="918"/>
      <c r="CL119" s="868"/>
      <c r="CM119" s="794" t="s">
        <v>438</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740">
        <v>12098</v>
      </c>
      <c r="DH119" s="741"/>
      <c r="DI119" s="741"/>
      <c r="DJ119" s="741"/>
      <c r="DK119" s="742"/>
      <c r="DL119" s="743">
        <v>6456</v>
      </c>
      <c r="DM119" s="741"/>
      <c r="DN119" s="741"/>
      <c r="DO119" s="741"/>
      <c r="DP119" s="742"/>
      <c r="DQ119" s="743">
        <v>18848</v>
      </c>
      <c r="DR119" s="741"/>
      <c r="DS119" s="741"/>
      <c r="DT119" s="741"/>
      <c r="DU119" s="742"/>
      <c r="DV119" s="818">
        <v>0.4</v>
      </c>
      <c r="DW119" s="819"/>
      <c r="DX119" s="819"/>
      <c r="DY119" s="819"/>
      <c r="DZ119" s="820"/>
    </row>
    <row r="120" spans="1:130" s="197" customFormat="1" ht="26.25" customHeight="1" x14ac:dyDescent="0.15">
      <c r="A120" s="865"/>
      <c r="B120" s="866"/>
      <c r="C120" s="814" t="s">
        <v>414</v>
      </c>
      <c r="D120" s="815"/>
      <c r="E120" s="815"/>
      <c r="F120" s="815"/>
      <c r="G120" s="815"/>
      <c r="H120" s="815"/>
      <c r="I120" s="815"/>
      <c r="J120" s="815"/>
      <c r="K120" s="815"/>
      <c r="L120" s="815"/>
      <c r="M120" s="815"/>
      <c r="N120" s="815"/>
      <c r="O120" s="815"/>
      <c r="P120" s="815"/>
      <c r="Q120" s="815"/>
      <c r="R120" s="815"/>
      <c r="S120" s="815"/>
      <c r="T120" s="815"/>
      <c r="U120" s="815"/>
      <c r="V120" s="815"/>
      <c r="W120" s="815"/>
      <c r="X120" s="815"/>
      <c r="Y120" s="815"/>
      <c r="Z120" s="816"/>
      <c r="AA120" s="760" t="s">
        <v>223</v>
      </c>
      <c r="AB120" s="761"/>
      <c r="AC120" s="761"/>
      <c r="AD120" s="761"/>
      <c r="AE120" s="762"/>
      <c r="AF120" s="763" t="s">
        <v>223</v>
      </c>
      <c r="AG120" s="761"/>
      <c r="AH120" s="761"/>
      <c r="AI120" s="761"/>
      <c r="AJ120" s="762"/>
      <c r="AK120" s="763" t="s">
        <v>223</v>
      </c>
      <c r="AL120" s="761"/>
      <c r="AM120" s="761"/>
      <c r="AN120" s="761"/>
      <c r="AO120" s="762"/>
      <c r="AP120" s="797" t="s">
        <v>223</v>
      </c>
      <c r="AQ120" s="798"/>
      <c r="AR120" s="798"/>
      <c r="AS120" s="798"/>
      <c r="AT120" s="799"/>
      <c r="AU120" s="882"/>
      <c r="AV120" s="883"/>
      <c r="AW120" s="883"/>
      <c r="AX120" s="883"/>
      <c r="AY120" s="884"/>
      <c r="AZ120" s="808" t="s">
        <v>439</v>
      </c>
      <c r="BA120" s="748"/>
      <c r="BB120" s="748"/>
      <c r="BC120" s="748"/>
      <c r="BD120" s="748"/>
      <c r="BE120" s="748"/>
      <c r="BF120" s="748"/>
      <c r="BG120" s="748"/>
      <c r="BH120" s="748"/>
      <c r="BI120" s="748"/>
      <c r="BJ120" s="748"/>
      <c r="BK120" s="748"/>
      <c r="BL120" s="748"/>
      <c r="BM120" s="748"/>
      <c r="BN120" s="748"/>
      <c r="BO120" s="748"/>
      <c r="BP120" s="749"/>
      <c r="BQ120" s="809">
        <v>2046685</v>
      </c>
      <c r="BR120" s="791"/>
      <c r="BS120" s="791"/>
      <c r="BT120" s="791"/>
      <c r="BU120" s="791"/>
      <c r="BV120" s="791">
        <v>1982414</v>
      </c>
      <c r="BW120" s="791"/>
      <c r="BX120" s="791"/>
      <c r="BY120" s="791"/>
      <c r="BZ120" s="791"/>
      <c r="CA120" s="791">
        <v>1788773</v>
      </c>
      <c r="CB120" s="791"/>
      <c r="CC120" s="791"/>
      <c r="CD120" s="791"/>
      <c r="CE120" s="791"/>
      <c r="CF120" s="848">
        <v>36.700000000000003</v>
      </c>
      <c r="CG120" s="849"/>
      <c r="CH120" s="849"/>
      <c r="CI120" s="849"/>
      <c r="CJ120" s="849"/>
      <c r="CK120" s="850" t="s">
        <v>440</v>
      </c>
      <c r="CL120" s="821"/>
      <c r="CM120" s="821"/>
      <c r="CN120" s="821"/>
      <c r="CO120" s="822"/>
      <c r="CP120" s="854" t="s">
        <v>388</v>
      </c>
      <c r="CQ120" s="855"/>
      <c r="CR120" s="855"/>
      <c r="CS120" s="855"/>
      <c r="CT120" s="855"/>
      <c r="CU120" s="855"/>
      <c r="CV120" s="855"/>
      <c r="CW120" s="855"/>
      <c r="CX120" s="855"/>
      <c r="CY120" s="855"/>
      <c r="CZ120" s="855"/>
      <c r="DA120" s="855"/>
      <c r="DB120" s="855"/>
      <c r="DC120" s="855"/>
      <c r="DD120" s="855"/>
      <c r="DE120" s="855"/>
      <c r="DF120" s="856"/>
      <c r="DG120" s="810">
        <v>6878817</v>
      </c>
      <c r="DH120" s="811"/>
      <c r="DI120" s="811"/>
      <c r="DJ120" s="811"/>
      <c r="DK120" s="811"/>
      <c r="DL120" s="811">
        <v>6817149</v>
      </c>
      <c r="DM120" s="811"/>
      <c r="DN120" s="811"/>
      <c r="DO120" s="811"/>
      <c r="DP120" s="811"/>
      <c r="DQ120" s="811">
        <v>6897510</v>
      </c>
      <c r="DR120" s="811"/>
      <c r="DS120" s="811"/>
      <c r="DT120" s="811"/>
      <c r="DU120" s="811"/>
      <c r="DV120" s="812">
        <v>141.6</v>
      </c>
      <c r="DW120" s="812"/>
      <c r="DX120" s="812"/>
      <c r="DY120" s="812"/>
      <c r="DZ120" s="813"/>
    </row>
    <row r="121" spans="1:130" s="197" customFormat="1" ht="26.25" customHeight="1" x14ac:dyDescent="0.15">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60" t="s">
        <v>223</v>
      </c>
      <c r="AB121" s="761"/>
      <c r="AC121" s="761"/>
      <c r="AD121" s="761"/>
      <c r="AE121" s="762"/>
      <c r="AF121" s="763" t="s">
        <v>223</v>
      </c>
      <c r="AG121" s="761"/>
      <c r="AH121" s="761"/>
      <c r="AI121" s="761"/>
      <c r="AJ121" s="762"/>
      <c r="AK121" s="763" t="s">
        <v>223</v>
      </c>
      <c r="AL121" s="761"/>
      <c r="AM121" s="761"/>
      <c r="AN121" s="761"/>
      <c r="AO121" s="762"/>
      <c r="AP121" s="797" t="s">
        <v>223</v>
      </c>
      <c r="AQ121" s="798"/>
      <c r="AR121" s="798"/>
      <c r="AS121" s="798"/>
      <c r="AT121" s="799"/>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10238580</v>
      </c>
      <c r="BR121" s="858"/>
      <c r="BS121" s="858"/>
      <c r="BT121" s="858"/>
      <c r="BU121" s="858"/>
      <c r="BV121" s="858">
        <v>10048121</v>
      </c>
      <c r="BW121" s="858"/>
      <c r="BX121" s="858"/>
      <c r="BY121" s="858"/>
      <c r="BZ121" s="858"/>
      <c r="CA121" s="858">
        <v>9802549</v>
      </c>
      <c r="CB121" s="858"/>
      <c r="CC121" s="858"/>
      <c r="CD121" s="858"/>
      <c r="CE121" s="858"/>
      <c r="CF121" s="859">
        <v>201.3</v>
      </c>
      <c r="CG121" s="860"/>
      <c r="CH121" s="860"/>
      <c r="CI121" s="860"/>
      <c r="CJ121" s="860"/>
      <c r="CK121" s="851"/>
      <c r="CL121" s="823"/>
      <c r="CM121" s="823"/>
      <c r="CN121" s="823"/>
      <c r="CO121" s="824"/>
      <c r="CP121" s="828" t="s">
        <v>386</v>
      </c>
      <c r="CQ121" s="829"/>
      <c r="CR121" s="829"/>
      <c r="CS121" s="829"/>
      <c r="CT121" s="829"/>
      <c r="CU121" s="829"/>
      <c r="CV121" s="829"/>
      <c r="CW121" s="829"/>
      <c r="CX121" s="829"/>
      <c r="CY121" s="829"/>
      <c r="CZ121" s="829"/>
      <c r="DA121" s="829"/>
      <c r="DB121" s="829"/>
      <c r="DC121" s="829"/>
      <c r="DD121" s="829"/>
      <c r="DE121" s="829"/>
      <c r="DF121" s="830"/>
      <c r="DG121" s="809">
        <v>718665</v>
      </c>
      <c r="DH121" s="791"/>
      <c r="DI121" s="791"/>
      <c r="DJ121" s="791"/>
      <c r="DK121" s="791"/>
      <c r="DL121" s="791">
        <v>868668</v>
      </c>
      <c r="DM121" s="791"/>
      <c r="DN121" s="791"/>
      <c r="DO121" s="791"/>
      <c r="DP121" s="791"/>
      <c r="DQ121" s="791">
        <v>951792</v>
      </c>
      <c r="DR121" s="791"/>
      <c r="DS121" s="791"/>
      <c r="DT121" s="791"/>
      <c r="DU121" s="791"/>
      <c r="DV121" s="792">
        <v>19.5</v>
      </c>
      <c r="DW121" s="792"/>
      <c r="DX121" s="792"/>
      <c r="DY121" s="792"/>
      <c r="DZ121" s="793"/>
    </row>
    <row r="122" spans="1:130" s="197" customFormat="1" ht="26.25" customHeight="1" x14ac:dyDescent="0.15">
      <c r="A122" s="865"/>
      <c r="B122" s="866"/>
      <c r="C122" s="814" t="s">
        <v>424</v>
      </c>
      <c r="D122" s="815"/>
      <c r="E122" s="815"/>
      <c r="F122" s="815"/>
      <c r="G122" s="815"/>
      <c r="H122" s="815"/>
      <c r="I122" s="815"/>
      <c r="J122" s="815"/>
      <c r="K122" s="815"/>
      <c r="L122" s="815"/>
      <c r="M122" s="815"/>
      <c r="N122" s="815"/>
      <c r="O122" s="815"/>
      <c r="P122" s="815"/>
      <c r="Q122" s="815"/>
      <c r="R122" s="815"/>
      <c r="S122" s="815"/>
      <c r="T122" s="815"/>
      <c r="U122" s="815"/>
      <c r="V122" s="815"/>
      <c r="W122" s="815"/>
      <c r="X122" s="815"/>
      <c r="Y122" s="815"/>
      <c r="Z122" s="816"/>
      <c r="AA122" s="760" t="s">
        <v>223</v>
      </c>
      <c r="AB122" s="761"/>
      <c r="AC122" s="761"/>
      <c r="AD122" s="761"/>
      <c r="AE122" s="762"/>
      <c r="AF122" s="763" t="s">
        <v>223</v>
      </c>
      <c r="AG122" s="761"/>
      <c r="AH122" s="761"/>
      <c r="AI122" s="761"/>
      <c r="AJ122" s="762"/>
      <c r="AK122" s="763" t="s">
        <v>223</v>
      </c>
      <c r="AL122" s="761"/>
      <c r="AM122" s="761"/>
      <c r="AN122" s="761"/>
      <c r="AO122" s="762"/>
      <c r="AP122" s="797" t="s">
        <v>223</v>
      </c>
      <c r="AQ122" s="798"/>
      <c r="AR122" s="798"/>
      <c r="AS122" s="798"/>
      <c r="AT122" s="799"/>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443</v>
      </c>
      <c r="BP122" s="838"/>
      <c r="BQ122" s="839">
        <v>13193954</v>
      </c>
      <c r="BR122" s="840"/>
      <c r="BS122" s="840"/>
      <c r="BT122" s="840"/>
      <c r="BU122" s="840"/>
      <c r="BV122" s="840">
        <v>12762748</v>
      </c>
      <c r="BW122" s="840"/>
      <c r="BX122" s="840"/>
      <c r="BY122" s="840"/>
      <c r="BZ122" s="840"/>
      <c r="CA122" s="840">
        <v>12347465</v>
      </c>
      <c r="CB122" s="840"/>
      <c r="CC122" s="840"/>
      <c r="CD122" s="840"/>
      <c r="CE122" s="840"/>
      <c r="CF122" s="718"/>
      <c r="CG122" s="719"/>
      <c r="CH122" s="719"/>
      <c r="CI122" s="719"/>
      <c r="CJ122" s="841"/>
      <c r="CK122" s="851"/>
      <c r="CL122" s="823"/>
      <c r="CM122" s="823"/>
      <c r="CN122" s="823"/>
      <c r="CO122" s="824"/>
      <c r="CP122" s="828"/>
      <c r="CQ122" s="829"/>
      <c r="CR122" s="829"/>
      <c r="CS122" s="829"/>
      <c r="CT122" s="829"/>
      <c r="CU122" s="829"/>
      <c r="CV122" s="829"/>
      <c r="CW122" s="829"/>
      <c r="CX122" s="829"/>
      <c r="CY122" s="829"/>
      <c r="CZ122" s="829"/>
      <c r="DA122" s="829"/>
      <c r="DB122" s="829"/>
      <c r="DC122" s="829"/>
      <c r="DD122" s="829"/>
      <c r="DE122" s="829"/>
      <c r="DF122" s="830"/>
      <c r="DG122" s="809"/>
      <c r="DH122" s="791"/>
      <c r="DI122" s="791"/>
      <c r="DJ122" s="791"/>
      <c r="DK122" s="791"/>
      <c r="DL122" s="791"/>
      <c r="DM122" s="791"/>
      <c r="DN122" s="791"/>
      <c r="DO122" s="791"/>
      <c r="DP122" s="791"/>
      <c r="DQ122" s="791"/>
      <c r="DR122" s="791"/>
      <c r="DS122" s="791"/>
      <c r="DT122" s="791"/>
      <c r="DU122" s="791"/>
      <c r="DV122" s="792"/>
      <c r="DW122" s="792"/>
      <c r="DX122" s="792"/>
      <c r="DY122" s="792"/>
      <c r="DZ122" s="793"/>
    </row>
    <row r="123" spans="1:130" s="197" customFormat="1" ht="26.25" customHeight="1" thickBot="1" x14ac:dyDescent="0.2">
      <c r="A123" s="865"/>
      <c r="B123" s="866"/>
      <c r="C123" s="814" t="s">
        <v>430</v>
      </c>
      <c r="D123" s="815"/>
      <c r="E123" s="815"/>
      <c r="F123" s="815"/>
      <c r="G123" s="815"/>
      <c r="H123" s="815"/>
      <c r="I123" s="815"/>
      <c r="J123" s="815"/>
      <c r="K123" s="815"/>
      <c r="L123" s="815"/>
      <c r="M123" s="815"/>
      <c r="N123" s="815"/>
      <c r="O123" s="815"/>
      <c r="P123" s="815"/>
      <c r="Q123" s="815"/>
      <c r="R123" s="815"/>
      <c r="S123" s="815"/>
      <c r="T123" s="815"/>
      <c r="U123" s="815"/>
      <c r="V123" s="815"/>
      <c r="W123" s="815"/>
      <c r="X123" s="815"/>
      <c r="Y123" s="815"/>
      <c r="Z123" s="816"/>
      <c r="AA123" s="760">
        <v>46887</v>
      </c>
      <c r="AB123" s="761"/>
      <c r="AC123" s="761"/>
      <c r="AD123" s="761"/>
      <c r="AE123" s="762"/>
      <c r="AF123" s="763">
        <v>46887</v>
      </c>
      <c r="AG123" s="761"/>
      <c r="AH123" s="761"/>
      <c r="AI123" s="761"/>
      <c r="AJ123" s="762"/>
      <c r="AK123" s="763">
        <v>46887</v>
      </c>
      <c r="AL123" s="761"/>
      <c r="AM123" s="761"/>
      <c r="AN123" s="761"/>
      <c r="AO123" s="762"/>
      <c r="AP123" s="797">
        <v>1</v>
      </c>
      <c r="AQ123" s="798"/>
      <c r="AR123" s="798"/>
      <c r="AS123" s="798"/>
      <c r="AT123" s="799"/>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113</v>
      </c>
      <c r="BR123" s="832"/>
      <c r="BS123" s="832"/>
      <c r="BT123" s="832"/>
      <c r="BU123" s="832"/>
      <c r="BV123" s="832">
        <v>109.4</v>
      </c>
      <c r="BW123" s="832"/>
      <c r="BX123" s="832"/>
      <c r="BY123" s="832"/>
      <c r="BZ123" s="832"/>
      <c r="CA123" s="832">
        <v>112.8</v>
      </c>
      <c r="CB123" s="832"/>
      <c r="CC123" s="832"/>
      <c r="CD123" s="832"/>
      <c r="CE123" s="832"/>
      <c r="CF123" s="705"/>
      <c r="CG123" s="706"/>
      <c r="CH123" s="706"/>
      <c r="CI123" s="706"/>
      <c r="CJ123" s="833"/>
      <c r="CK123" s="851"/>
      <c r="CL123" s="823"/>
      <c r="CM123" s="823"/>
      <c r="CN123" s="823"/>
      <c r="CO123" s="824"/>
      <c r="CP123" s="828"/>
      <c r="CQ123" s="829"/>
      <c r="CR123" s="829"/>
      <c r="CS123" s="829"/>
      <c r="CT123" s="829"/>
      <c r="CU123" s="829"/>
      <c r="CV123" s="829"/>
      <c r="CW123" s="829"/>
      <c r="CX123" s="829"/>
      <c r="CY123" s="829"/>
      <c r="CZ123" s="829"/>
      <c r="DA123" s="829"/>
      <c r="DB123" s="829"/>
      <c r="DC123" s="829"/>
      <c r="DD123" s="829"/>
      <c r="DE123" s="829"/>
      <c r="DF123" s="830"/>
      <c r="DG123" s="760"/>
      <c r="DH123" s="761"/>
      <c r="DI123" s="761"/>
      <c r="DJ123" s="761"/>
      <c r="DK123" s="762"/>
      <c r="DL123" s="763"/>
      <c r="DM123" s="761"/>
      <c r="DN123" s="761"/>
      <c r="DO123" s="761"/>
      <c r="DP123" s="762"/>
      <c r="DQ123" s="763"/>
      <c r="DR123" s="761"/>
      <c r="DS123" s="761"/>
      <c r="DT123" s="761"/>
      <c r="DU123" s="762"/>
      <c r="DV123" s="797"/>
      <c r="DW123" s="798"/>
      <c r="DX123" s="798"/>
      <c r="DY123" s="798"/>
      <c r="DZ123" s="799"/>
    </row>
    <row r="124" spans="1:130" s="197" customFormat="1" ht="26.25" customHeight="1" x14ac:dyDescent="0.15">
      <c r="A124" s="865"/>
      <c r="B124" s="866"/>
      <c r="C124" s="814" t="s">
        <v>433</v>
      </c>
      <c r="D124" s="815"/>
      <c r="E124" s="815"/>
      <c r="F124" s="815"/>
      <c r="G124" s="815"/>
      <c r="H124" s="815"/>
      <c r="I124" s="815"/>
      <c r="J124" s="815"/>
      <c r="K124" s="815"/>
      <c r="L124" s="815"/>
      <c r="M124" s="815"/>
      <c r="N124" s="815"/>
      <c r="O124" s="815"/>
      <c r="P124" s="815"/>
      <c r="Q124" s="815"/>
      <c r="R124" s="815"/>
      <c r="S124" s="815"/>
      <c r="T124" s="815"/>
      <c r="U124" s="815"/>
      <c r="V124" s="815"/>
      <c r="W124" s="815"/>
      <c r="X124" s="815"/>
      <c r="Y124" s="815"/>
      <c r="Z124" s="816"/>
      <c r="AA124" s="760" t="s">
        <v>223</v>
      </c>
      <c r="AB124" s="761"/>
      <c r="AC124" s="761"/>
      <c r="AD124" s="761"/>
      <c r="AE124" s="762"/>
      <c r="AF124" s="763" t="s">
        <v>223</v>
      </c>
      <c r="AG124" s="761"/>
      <c r="AH124" s="761"/>
      <c r="AI124" s="761"/>
      <c r="AJ124" s="762"/>
      <c r="AK124" s="763" t="s">
        <v>223</v>
      </c>
      <c r="AL124" s="761"/>
      <c r="AM124" s="761"/>
      <c r="AN124" s="761"/>
      <c r="AO124" s="762"/>
      <c r="AP124" s="797" t="s">
        <v>223</v>
      </c>
      <c r="AQ124" s="798"/>
      <c r="AR124" s="798"/>
      <c r="AS124" s="798"/>
      <c r="AT124" s="79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40" t="s">
        <v>223</v>
      </c>
      <c r="DH124" s="741"/>
      <c r="DI124" s="741"/>
      <c r="DJ124" s="741"/>
      <c r="DK124" s="742"/>
      <c r="DL124" s="743" t="s">
        <v>223</v>
      </c>
      <c r="DM124" s="741"/>
      <c r="DN124" s="741"/>
      <c r="DO124" s="741"/>
      <c r="DP124" s="742"/>
      <c r="DQ124" s="743" t="s">
        <v>223</v>
      </c>
      <c r="DR124" s="741"/>
      <c r="DS124" s="741"/>
      <c r="DT124" s="741"/>
      <c r="DU124" s="742"/>
      <c r="DV124" s="818" t="s">
        <v>223</v>
      </c>
      <c r="DW124" s="819"/>
      <c r="DX124" s="819"/>
      <c r="DY124" s="819"/>
      <c r="DZ124" s="820"/>
    </row>
    <row r="125" spans="1:130" s="197" customFormat="1" ht="26.25" customHeight="1" thickBot="1" x14ac:dyDescent="0.2">
      <c r="A125" s="865"/>
      <c r="B125" s="866"/>
      <c r="C125" s="814" t="s">
        <v>435</v>
      </c>
      <c r="D125" s="815"/>
      <c r="E125" s="815"/>
      <c r="F125" s="815"/>
      <c r="G125" s="815"/>
      <c r="H125" s="815"/>
      <c r="I125" s="815"/>
      <c r="J125" s="815"/>
      <c r="K125" s="815"/>
      <c r="L125" s="815"/>
      <c r="M125" s="815"/>
      <c r="N125" s="815"/>
      <c r="O125" s="815"/>
      <c r="P125" s="815"/>
      <c r="Q125" s="815"/>
      <c r="R125" s="815"/>
      <c r="S125" s="815"/>
      <c r="T125" s="815"/>
      <c r="U125" s="815"/>
      <c r="V125" s="815"/>
      <c r="W125" s="815"/>
      <c r="X125" s="815"/>
      <c r="Y125" s="815"/>
      <c r="Z125" s="816"/>
      <c r="AA125" s="760" t="s">
        <v>223</v>
      </c>
      <c r="AB125" s="761"/>
      <c r="AC125" s="761"/>
      <c r="AD125" s="761"/>
      <c r="AE125" s="762"/>
      <c r="AF125" s="763" t="s">
        <v>223</v>
      </c>
      <c r="AG125" s="761"/>
      <c r="AH125" s="761"/>
      <c r="AI125" s="761"/>
      <c r="AJ125" s="762"/>
      <c r="AK125" s="763" t="s">
        <v>223</v>
      </c>
      <c r="AL125" s="761"/>
      <c r="AM125" s="761"/>
      <c r="AN125" s="761"/>
      <c r="AO125" s="762"/>
      <c r="AP125" s="797" t="s">
        <v>223</v>
      </c>
      <c r="AQ125" s="798"/>
      <c r="AR125" s="798"/>
      <c r="AS125" s="798"/>
      <c r="AT125" s="79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21" t="s">
        <v>446</v>
      </c>
      <c r="CL125" s="821"/>
      <c r="CM125" s="821"/>
      <c r="CN125" s="821"/>
      <c r="CO125" s="822"/>
      <c r="CP125" s="827" t="s">
        <v>447</v>
      </c>
      <c r="CQ125" s="801"/>
      <c r="CR125" s="801"/>
      <c r="CS125" s="801"/>
      <c r="CT125" s="801"/>
      <c r="CU125" s="801"/>
      <c r="CV125" s="801"/>
      <c r="CW125" s="801"/>
      <c r="CX125" s="801"/>
      <c r="CY125" s="801"/>
      <c r="CZ125" s="801"/>
      <c r="DA125" s="801"/>
      <c r="DB125" s="801"/>
      <c r="DC125" s="801"/>
      <c r="DD125" s="801"/>
      <c r="DE125" s="801"/>
      <c r="DF125" s="802"/>
      <c r="DG125" s="810" t="s">
        <v>223</v>
      </c>
      <c r="DH125" s="811"/>
      <c r="DI125" s="811"/>
      <c r="DJ125" s="811"/>
      <c r="DK125" s="811"/>
      <c r="DL125" s="811" t="s">
        <v>223</v>
      </c>
      <c r="DM125" s="811"/>
      <c r="DN125" s="811"/>
      <c r="DO125" s="811"/>
      <c r="DP125" s="811"/>
      <c r="DQ125" s="811" t="s">
        <v>223</v>
      </c>
      <c r="DR125" s="811"/>
      <c r="DS125" s="811"/>
      <c r="DT125" s="811"/>
      <c r="DU125" s="811"/>
      <c r="DV125" s="812" t="s">
        <v>223</v>
      </c>
      <c r="DW125" s="812"/>
      <c r="DX125" s="812"/>
      <c r="DY125" s="812"/>
      <c r="DZ125" s="813"/>
    </row>
    <row r="126" spans="1:130" s="197" customFormat="1" ht="26.25" customHeight="1" x14ac:dyDescent="0.15">
      <c r="A126" s="865"/>
      <c r="B126" s="866"/>
      <c r="C126" s="814" t="s">
        <v>438</v>
      </c>
      <c r="D126" s="815"/>
      <c r="E126" s="815"/>
      <c r="F126" s="815"/>
      <c r="G126" s="815"/>
      <c r="H126" s="815"/>
      <c r="I126" s="815"/>
      <c r="J126" s="815"/>
      <c r="K126" s="815"/>
      <c r="L126" s="815"/>
      <c r="M126" s="815"/>
      <c r="N126" s="815"/>
      <c r="O126" s="815"/>
      <c r="P126" s="815"/>
      <c r="Q126" s="815"/>
      <c r="R126" s="815"/>
      <c r="S126" s="815"/>
      <c r="T126" s="815"/>
      <c r="U126" s="815"/>
      <c r="V126" s="815"/>
      <c r="W126" s="815"/>
      <c r="X126" s="815"/>
      <c r="Y126" s="815"/>
      <c r="Z126" s="816"/>
      <c r="AA126" s="760">
        <v>4472</v>
      </c>
      <c r="AB126" s="761"/>
      <c r="AC126" s="761"/>
      <c r="AD126" s="761"/>
      <c r="AE126" s="762"/>
      <c r="AF126" s="763">
        <v>5682</v>
      </c>
      <c r="AG126" s="761"/>
      <c r="AH126" s="761"/>
      <c r="AI126" s="761"/>
      <c r="AJ126" s="762"/>
      <c r="AK126" s="763">
        <v>2170</v>
      </c>
      <c r="AL126" s="761"/>
      <c r="AM126" s="761"/>
      <c r="AN126" s="761"/>
      <c r="AO126" s="762"/>
      <c r="AP126" s="797">
        <v>0</v>
      </c>
      <c r="AQ126" s="798"/>
      <c r="AR126" s="798"/>
      <c r="AS126" s="798"/>
      <c r="AT126" s="799"/>
      <c r="AU126" s="233"/>
      <c r="AV126" s="233"/>
      <c r="AW126" s="233"/>
      <c r="AX126" s="817" t="s">
        <v>448</v>
      </c>
      <c r="AY126" s="805"/>
      <c r="AZ126" s="805"/>
      <c r="BA126" s="805"/>
      <c r="BB126" s="805"/>
      <c r="BC126" s="805"/>
      <c r="BD126" s="805"/>
      <c r="BE126" s="806"/>
      <c r="BF126" s="804" t="s">
        <v>449</v>
      </c>
      <c r="BG126" s="805"/>
      <c r="BH126" s="805"/>
      <c r="BI126" s="805"/>
      <c r="BJ126" s="805"/>
      <c r="BK126" s="805"/>
      <c r="BL126" s="806"/>
      <c r="BM126" s="804" t="s">
        <v>450</v>
      </c>
      <c r="BN126" s="805"/>
      <c r="BO126" s="805"/>
      <c r="BP126" s="805"/>
      <c r="BQ126" s="805"/>
      <c r="BR126" s="805"/>
      <c r="BS126" s="806"/>
      <c r="BT126" s="804" t="s">
        <v>451</v>
      </c>
      <c r="BU126" s="805"/>
      <c r="BV126" s="805"/>
      <c r="BW126" s="805"/>
      <c r="BX126" s="805"/>
      <c r="BY126" s="805"/>
      <c r="BZ126" s="807"/>
      <c r="CA126" s="233"/>
      <c r="CB126" s="233"/>
      <c r="CC126" s="233"/>
      <c r="CD126" s="234"/>
      <c r="CE126" s="234"/>
      <c r="CF126" s="234"/>
      <c r="CG126" s="231"/>
      <c r="CH126" s="231"/>
      <c r="CI126" s="231"/>
      <c r="CJ126" s="232"/>
      <c r="CK126" s="823"/>
      <c r="CL126" s="823"/>
      <c r="CM126" s="823"/>
      <c r="CN126" s="823"/>
      <c r="CO126" s="824"/>
      <c r="CP126" s="808" t="s">
        <v>452</v>
      </c>
      <c r="CQ126" s="748"/>
      <c r="CR126" s="748"/>
      <c r="CS126" s="748"/>
      <c r="CT126" s="748"/>
      <c r="CU126" s="748"/>
      <c r="CV126" s="748"/>
      <c r="CW126" s="748"/>
      <c r="CX126" s="748"/>
      <c r="CY126" s="748"/>
      <c r="CZ126" s="748"/>
      <c r="DA126" s="748"/>
      <c r="DB126" s="748"/>
      <c r="DC126" s="748"/>
      <c r="DD126" s="748"/>
      <c r="DE126" s="748"/>
      <c r="DF126" s="749"/>
      <c r="DG126" s="809" t="s">
        <v>223</v>
      </c>
      <c r="DH126" s="791"/>
      <c r="DI126" s="791"/>
      <c r="DJ126" s="791"/>
      <c r="DK126" s="791"/>
      <c r="DL126" s="791" t="s">
        <v>223</v>
      </c>
      <c r="DM126" s="791"/>
      <c r="DN126" s="791"/>
      <c r="DO126" s="791"/>
      <c r="DP126" s="791"/>
      <c r="DQ126" s="791" t="s">
        <v>223</v>
      </c>
      <c r="DR126" s="791"/>
      <c r="DS126" s="791"/>
      <c r="DT126" s="791"/>
      <c r="DU126" s="791"/>
      <c r="DV126" s="792" t="s">
        <v>223</v>
      </c>
      <c r="DW126" s="792"/>
      <c r="DX126" s="792"/>
      <c r="DY126" s="792"/>
      <c r="DZ126" s="793"/>
    </row>
    <row r="127" spans="1:130" s="197" customFormat="1" ht="26.25" customHeight="1" thickBot="1" x14ac:dyDescent="0.2">
      <c r="A127" s="867"/>
      <c r="B127" s="868"/>
      <c r="C127" s="794" t="s">
        <v>453</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60">
        <v>8208</v>
      </c>
      <c r="AB127" s="761"/>
      <c r="AC127" s="761"/>
      <c r="AD127" s="761"/>
      <c r="AE127" s="762"/>
      <c r="AF127" s="763">
        <v>7271</v>
      </c>
      <c r="AG127" s="761"/>
      <c r="AH127" s="761"/>
      <c r="AI127" s="761"/>
      <c r="AJ127" s="762"/>
      <c r="AK127" s="763">
        <v>6331</v>
      </c>
      <c r="AL127" s="761"/>
      <c r="AM127" s="761"/>
      <c r="AN127" s="761"/>
      <c r="AO127" s="762"/>
      <c r="AP127" s="797">
        <v>0.1</v>
      </c>
      <c r="AQ127" s="798"/>
      <c r="AR127" s="798"/>
      <c r="AS127" s="798"/>
      <c r="AT127" s="799"/>
      <c r="AU127" s="233"/>
      <c r="AV127" s="233"/>
      <c r="AW127" s="233"/>
      <c r="AX127" s="800" t="s">
        <v>454</v>
      </c>
      <c r="AY127" s="801"/>
      <c r="AZ127" s="801"/>
      <c r="BA127" s="801"/>
      <c r="BB127" s="801"/>
      <c r="BC127" s="801"/>
      <c r="BD127" s="801"/>
      <c r="BE127" s="802"/>
      <c r="BF127" s="783" t="s">
        <v>223</v>
      </c>
      <c r="BG127" s="784"/>
      <c r="BH127" s="784"/>
      <c r="BI127" s="784"/>
      <c r="BJ127" s="784"/>
      <c r="BK127" s="784"/>
      <c r="BL127" s="803"/>
      <c r="BM127" s="783">
        <v>14.57</v>
      </c>
      <c r="BN127" s="784"/>
      <c r="BO127" s="784"/>
      <c r="BP127" s="784"/>
      <c r="BQ127" s="784"/>
      <c r="BR127" s="784"/>
      <c r="BS127" s="803"/>
      <c r="BT127" s="783">
        <v>20</v>
      </c>
      <c r="BU127" s="784"/>
      <c r="BV127" s="784"/>
      <c r="BW127" s="784"/>
      <c r="BX127" s="784"/>
      <c r="BY127" s="784"/>
      <c r="BZ127" s="785"/>
      <c r="CA127" s="234"/>
      <c r="CB127" s="234"/>
      <c r="CC127" s="234"/>
      <c r="CD127" s="234"/>
      <c r="CE127" s="234"/>
      <c r="CF127" s="234"/>
      <c r="CG127" s="231"/>
      <c r="CH127" s="231"/>
      <c r="CI127" s="231"/>
      <c r="CJ127" s="232"/>
      <c r="CK127" s="825"/>
      <c r="CL127" s="825"/>
      <c r="CM127" s="825"/>
      <c r="CN127" s="825"/>
      <c r="CO127" s="826"/>
      <c r="CP127" s="786" t="s">
        <v>455</v>
      </c>
      <c r="CQ127" s="727"/>
      <c r="CR127" s="727"/>
      <c r="CS127" s="727"/>
      <c r="CT127" s="727"/>
      <c r="CU127" s="727"/>
      <c r="CV127" s="727"/>
      <c r="CW127" s="727"/>
      <c r="CX127" s="727"/>
      <c r="CY127" s="727"/>
      <c r="CZ127" s="727"/>
      <c r="DA127" s="727"/>
      <c r="DB127" s="727"/>
      <c r="DC127" s="727"/>
      <c r="DD127" s="727"/>
      <c r="DE127" s="727"/>
      <c r="DF127" s="728"/>
      <c r="DG127" s="787">
        <v>11030</v>
      </c>
      <c r="DH127" s="788"/>
      <c r="DI127" s="788"/>
      <c r="DJ127" s="788"/>
      <c r="DK127" s="788"/>
      <c r="DL127" s="788">
        <v>10210</v>
      </c>
      <c r="DM127" s="788"/>
      <c r="DN127" s="788"/>
      <c r="DO127" s="788"/>
      <c r="DP127" s="788"/>
      <c r="DQ127" s="788">
        <v>9390</v>
      </c>
      <c r="DR127" s="788"/>
      <c r="DS127" s="788"/>
      <c r="DT127" s="788"/>
      <c r="DU127" s="788"/>
      <c r="DV127" s="789">
        <v>0.2</v>
      </c>
      <c r="DW127" s="789"/>
      <c r="DX127" s="789"/>
      <c r="DY127" s="789"/>
      <c r="DZ127" s="790"/>
    </row>
    <row r="128" spans="1:130" s="197" customFormat="1" ht="26.25" customHeight="1" x14ac:dyDescent="0.15">
      <c r="A128" s="772" t="s">
        <v>456</v>
      </c>
      <c r="B128" s="773"/>
      <c r="C128" s="773"/>
      <c r="D128" s="773"/>
      <c r="E128" s="773"/>
      <c r="F128" s="773"/>
      <c r="G128" s="773"/>
      <c r="H128" s="773"/>
      <c r="I128" s="773"/>
      <c r="J128" s="773"/>
      <c r="K128" s="773"/>
      <c r="L128" s="773"/>
      <c r="M128" s="773"/>
      <c r="N128" s="773"/>
      <c r="O128" s="773"/>
      <c r="P128" s="773"/>
      <c r="Q128" s="773"/>
      <c r="R128" s="773"/>
      <c r="S128" s="773"/>
      <c r="T128" s="773"/>
      <c r="U128" s="773"/>
      <c r="V128" s="773"/>
      <c r="W128" s="774" t="s">
        <v>457</v>
      </c>
      <c r="X128" s="774"/>
      <c r="Y128" s="774"/>
      <c r="Z128" s="775"/>
      <c r="AA128" s="776">
        <v>200894</v>
      </c>
      <c r="AB128" s="777"/>
      <c r="AC128" s="777"/>
      <c r="AD128" s="777"/>
      <c r="AE128" s="778"/>
      <c r="AF128" s="779">
        <v>166734</v>
      </c>
      <c r="AG128" s="777"/>
      <c r="AH128" s="777"/>
      <c r="AI128" s="777"/>
      <c r="AJ128" s="778"/>
      <c r="AK128" s="779">
        <v>179147</v>
      </c>
      <c r="AL128" s="777"/>
      <c r="AM128" s="777"/>
      <c r="AN128" s="777"/>
      <c r="AO128" s="778"/>
      <c r="AP128" s="780"/>
      <c r="AQ128" s="781"/>
      <c r="AR128" s="781"/>
      <c r="AS128" s="781"/>
      <c r="AT128" s="782"/>
      <c r="AU128" s="235"/>
      <c r="AV128" s="235"/>
      <c r="AW128" s="235"/>
      <c r="AX128" s="747" t="s">
        <v>458</v>
      </c>
      <c r="AY128" s="748"/>
      <c r="AZ128" s="748"/>
      <c r="BA128" s="748"/>
      <c r="BB128" s="748"/>
      <c r="BC128" s="748"/>
      <c r="BD128" s="748"/>
      <c r="BE128" s="749"/>
      <c r="BF128" s="767" t="s">
        <v>223</v>
      </c>
      <c r="BG128" s="768"/>
      <c r="BH128" s="768"/>
      <c r="BI128" s="768"/>
      <c r="BJ128" s="768"/>
      <c r="BK128" s="768"/>
      <c r="BL128" s="769"/>
      <c r="BM128" s="767">
        <v>19.57</v>
      </c>
      <c r="BN128" s="768"/>
      <c r="BO128" s="768"/>
      <c r="BP128" s="768"/>
      <c r="BQ128" s="768"/>
      <c r="BR128" s="768"/>
      <c r="BS128" s="769"/>
      <c r="BT128" s="767">
        <v>30</v>
      </c>
      <c r="BU128" s="770"/>
      <c r="BV128" s="770"/>
      <c r="BW128" s="770"/>
      <c r="BX128" s="770"/>
      <c r="BY128" s="770"/>
      <c r="BZ128" s="7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55" t="s">
        <v>92</v>
      </c>
      <c r="B129" s="756"/>
      <c r="C129" s="756"/>
      <c r="D129" s="756"/>
      <c r="E129" s="756"/>
      <c r="F129" s="756"/>
      <c r="G129" s="756"/>
      <c r="H129" s="756"/>
      <c r="I129" s="756"/>
      <c r="J129" s="756"/>
      <c r="K129" s="756"/>
      <c r="L129" s="756"/>
      <c r="M129" s="756"/>
      <c r="N129" s="756"/>
      <c r="O129" s="756"/>
      <c r="P129" s="756"/>
      <c r="Q129" s="756"/>
      <c r="R129" s="756"/>
      <c r="S129" s="756"/>
      <c r="T129" s="756"/>
      <c r="U129" s="756"/>
      <c r="V129" s="756"/>
      <c r="W129" s="757" t="s">
        <v>459</v>
      </c>
      <c r="X129" s="758"/>
      <c r="Y129" s="758"/>
      <c r="Z129" s="759"/>
      <c r="AA129" s="760">
        <v>5774002</v>
      </c>
      <c r="AB129" s="761"/>
      <c r="AC129" s="761"/>
      <c r="AD129" s="761"/>
      <c r="AE129" s="762"/>
      <c r="AF129" s="763">
        <v>5836541</v>
      </c>
      <c r="AG129" s="761"/>
      <c r="AH129" s="761"/>
      <c r="AI129" s="761"/>
      <c r="AJ129" s="762"/>
      <c r="AK129" s="763">
        <v>5743251</v>
      </c>
      <c r="AL129" s="761"/>
      <c r="AM129" s="761"/>
      <c r="AN129" s="761"/>
      <c r="AO129" s="762"/>
      <c r="AP129" s="764"/>
      <c r="AQ129" s="765"/>
      <c r="AR129" s="765"/>
      <c r="AS129" s="765"/>
      <c r="AT129" s="766"/>
      <c r="AU129" s="235"/>
      <c r="AV129" s="235"/>
      <c r="AW129" s="235"/>
      <c r="AX129" s="747" t="s">
        <v>460</v>
      </c>
      <c r="AY129" s="748"/>
      <c r="AZ129" s="748"/>
      <c r="BA129" s="748"/>
      <c r="BB129" s="748"/>
      <c r="BC129" s="748"/>
      <c r="BD129" s="748"/>
      <c r="BE129" s="749"/>
      <c r="BF129" s="750">
        <v>12.4</v>
      </c>
      <c r="BG129" s="751"/>
      <c r="BH129" s="751"/>
      <c r="BI129" s="751"/>
      <c r="BJ129" s="751"/>
      <c r="BK129" s="751"/>
      <c r="BL129" s="752"/>
      <c r="BM129" s="750">
        <v>25</v>
      </c>
      <c r="BN129" s="751"/>
      <c r="BO129" s="751"/>
      <c r="BP129" s="751"/>
      <c r="BQ129" s="751"/>
      <c r="BR129" s="751"/>
      <c r="BS129" s="752"/>
      <c r="BT129" s="750">
        <v>35</v>
      </c>
      <c r="BU129" s="753"/>
      <c r="BV129" s="753"/>
      <c r="BW129" s="753"/>
      <c r="BX129" s="753"/>
      <c r="BY129" s="753"/>
      <c r="BZ129" s="75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55" t="s">
        <v>461</v>
      </c>
      <c r="B130" s="756"/>
      <c r="C130" s="756"/>
      <c r="D130" s="756"/>
      <c r="E130" s="756"/>
      <c r="F130" s="756"/>
      <c r="G130" s="756"/>
      <c r="H130" s="756"/>
      <c r="I130" s="756"/>
      <c r="J130" s="756"/>
      <c r="K130" s="756"/>
      <c r="L130" s="756"/>
      <c r="M130" s="756"/>
      <c r="N130" s="756"/>
      <c r="O130" s="756"/>
      <c r="P130" s="756"/>
      <c r="Q130" s="756"/>
      <c r="R130" s="756"/>
      <c r="S130" s="756"/>
      <c r="T130" s="756"/>
      <c r="U130" s="756"/>
      <c r="V130" s="756"/>
      <c r="W130" s="757" t="s">
        <v>462</v>
      </c>
      <c r="X130" s="758"/>
      <c r="Y130" s="758"/>
      <c r="Z130" s="759"/>
      <c r="AA130" s="760">
        <v>846357</v>
      </c>
      <c r="AB130" s="761"/>
      <c r="AC130" s="761"/>
      <c r="AD130" s="761"/>
      <c r="AE130" s="762"/>
      <c r="AF130" s="763">
        <v>852946</v>
      </c>
      <c r="AG130" s="761"/>
      <c r="AH130" s="761"/>
      <c r="AI130" s="761"/>
      <c r="AJ130" s="762"/>
      <c r="AK130" s="763">
        <v>873014</v>
      </c>
      <c r="AL130" s="761"/>
      <c r="AM130" s="761"/>
      <c r="AN130" s="761"/>
      <c r="AO130" s="762"/>
      <c r="AP130" s="764"/>
      <c r="AQ130" s="765"/>
      <c r="AR130" s="765"/>
      <c r="AS130" s="765"/>
      <c r="AT130" s="766"/>
      <c r="AU130" s="235"/>
      <c r="AV130" s="235"/>
      <c r="AW130" s="235"/>
      <c r="AX130" s="726" t="s">
        <v>463</v>
      </c>
      <c r="AY130" s="727"/>
      <c r="AZ130" s="727"/>
      <c r="BA130" s="727"/>
      <c r="BB130" s="727"/>
      <c r="BC130" s="727"/>
      <c r="BD130" s="727"/>
      <c r="BE130" s="728"/>
      <c r="BF130" s="729">
        <v>112.8</v>
      </c>
      <c r="BG130" s="730"/>
      <c r="BH130" s="730"/>
      <c r="BI130" s="730"/>
      <c r="BJ130" s="730"/>
      <c r="BK130" s="730"/>
      <c r="BL130" s="731"/>
      <c r="BM130" s="729">
        <v>350</v>
      </c>
      <c r="BN130" s="730"/>
      <c r="BO130" s="730"/>
      <c r="BP130" s="730"/>
      <c r="BQ130" s="730"/>
      <c r="BR130" s="730"/>
      <c r="BS130" s="731"/>
      <c r="BT130" s="732"/>
      <c r="BU130" s="733"/>
      <c r="BV130" s="733"/>
      <c r="BW130" s="733"/>
      <c r="BX130" s="733"/>
      <c r="BY130" s="733"/>
      <c r="BZ130" s="73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35"/>
      <c r="B131" s="736"/>
      <c r="C131" s="736"/>
      <c r="D131" s="736"/>
      <c r="E131" s="736"/>
      <c r="F131" s="736"/>
      <c r="G131" s="736"/>
      <c r="H131" s="736"/>
      <c r="I131" s="736"/>
      <c r="J131" s="736"/>
      <c r="K131" s="736"/>
      <c r="L131" s="736"/>
      <c r="M131" s="736"/>
      <c r="N131" s="736"/>
      <c r="O131" s="736"/>
      <c r="P131" s="736"/>
      <c r="Q131" s="736"/>
      <c r="R131" s="736"/>
      <c r="S131" s="736"/>
      <c r="T131" s="736"/>
      <c r="U131" s="736"/>
      <c r="V131" s="736"/>
      <c r="W131" s="737" t="s">
        <v>464</v>
      </c>
      <c r="X131" s="738"/>
      <c r="Y131" s="738"/>
      <c r="Z131" s="739"/>
      <c r="AA131" s="740">
        <v>4927645</v>
      </c>
      <c r="AB131" s="741"/>
      <c r="AC131" s="741"/>
      <c r="AD131" s="741"/>
      <c r="AE131" s="742"/>
      <c r="AF131" s="743">
        <v>4983595</v>
      </c>
      <c r="AG131" s="741"/>
      <c r="AH131" s="741"/>
      <c r="AI131" s="741"/>
      <c r="AJ131" s="742"/>
      <c r="AK131" s="743">
        <v>4870237</v>
      </c>
      <c r="AL131" s="741"/>
      <c r="AM131" s="741"/>
      <c r="AN131" s="741"/>
      <c r="AO131" s="742"/>
      <c r="AP131" s="744"/>
      <c r="AQ131" s="745"/>
      <c r="AR131" s="745"/>
      <c r="AS131" s="745"/>
      <c r="AT131" s="74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08" t="s">
        <v>465</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466</v>
      </c>
      <c r="W132" s="712"/>
      <c r="X132" s="712"/>
      <c r="Y132" s="712"/>
      <c r="Z132" s="713"/>
      <c r="AA132" s="714">
        <v>13.146645100000001</v>
      </c>
      <c r="AB132" s="715"/>
      <c r="AC132" s="715"/>
      <c r="AD132" s="715"/>
      <c r="AE132" s="716"/>
      <c r="AF132" s="717">
        <v>12.207833900000001</v>
      </c>
      <c r="AG132" s="715"/>
      <c r="AH132" s="715"/>
      <c r="AI132" s="715"/>
      <c r="AJ132" s="716"/>
      <c r="AK132" s="717">
        <v>11.8499572</v>
      </c>
      <c r="AL132" s="715"/>
      <c r="AM132" s="715"/>
      <c r="AN132" s="715"/>
      <c r="AO132" s="716"/>
      <c r="AP132" s="718"/>
      <c r="AQ132" s="719"/>
      <c r="AR132" s="719"/>
      <c r="AS132" s="719"/>
      <c r="AT132" s="72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467</v>
      </c>
      <c r="W133" s="721"/>
      <c r="X133" s="721"/>
      <c r="Y133" s="721"/>
      <c r="Z133" s="722"/>
      <c r="AA133" s="723">
        <v>13.9</v>
      </c>
      <c r="AB133" s="724"/>
      <c r="AC133" s="724"/>
      <c r="AD133" s="724"/>
      <c r="AE133" s="725"/>
      <c r="AF133" s="723">
        <v>12.6</v>
      </c>
      <c r="AG133" s="724"/>
      <c r="AH133" s="724"/>
      <c r="AI133" s="724"/>
      <c r="AJ133" s="725"/>
      <c r="AK133" s="723">
        <v>12.4</v>
      </c>
      <c r="AL133" s="724"/>
      <c r="AM133" s="724"/>
      <c r="AN133" s="724"/>
      <c r="AO133" s="725"/>
      <c r="AP133" s="705"/>
      <c r="AQ133" s="706"/>
      <c r="AR133" s="706"/>
      <c r="AS133" s="706"/>
      <c r="AT133" s="70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28" t="s">
        <v>470</v>
      </c>
      <c r="L7" s="254"/>
      <c r="M7" s="255" t="s">
        <v>471</v>
      </c>
      <c r="N7" s="256"/>
    </row>
    <row r="8" spans="1:16" x14ac:dyDescent="0.15">
      <c r="A8" s="248"/>
      <c r="B8" s="244"/>
      <c r="C8" s="244"/>
      <c r="D8" s="244"/>
      <c r="E8" s="244"/>
      <c r="F8" s="244"/>
      <c r="G8" s="257"/>
      <c r="H8" s="258"/>
      <c r="I8" s="258"/>
      <c r="J8" s="259"/>
      <c r="K8" s="1129"/>
      <c r="L8" s="260" t="s">
        <v>472</v>
      </c>
      <c r="M8" s="261" t="s">
        <v>473</v>
      </c>
      <c r="N8" s="262" t="s">
        <v>474</v>
      </c>
    </row>
    <row r="9" spans="1:16" x14ac:dyDescent="0.15">
      <c r="A9" s="248"/>
      <c r="B9" s="244"/>
      <c r="C9" s="244"/>
      <c r="D9" s="244"/>
      <c r="E9" s="244"/>
      <c r="F9" s="244"/>
      <c r="G9" s="1130" t="s">
        <v>475</v>
      </c>
      <c r="H9" s="1131"/>
      <c r="I9" s="1131"/>
      <c r="J9" s="1132"/>
      <c r="K9" s="263">
        <v>1591990</v>
      </c>
      <c r="L9" s="264">
        <v>78999</v>
      </c>
      <c r="M9" s="265">
        <v>59313</v>
      </c>
      <c r="N9" s="266">
        <v>33.200000000000003</v>
      </c>
    </row>
    <row r="10" spans="1:16" x14ac:dyDescent="0.15">
      <c r="A10" s="248"/>
      <c r="B10" s="244"/>
      <c r="C10" s="244"/>
      <c r="D10" s="244"/>
      <c r="E10" s="244"/>
      <c r="F10" s="244"/>
      <c r="G10" s="1130" t="s">
        <v>476</v>
      </c>
      <c r="H10" s="1131"/>
      <c r="I10" s="1131"/>
      <c r="J10" s="1132"/>
      <c r="K10" s="267">
        <v>119948</v>
      </c>
      <c r="L10" s="268">
        <v>5952</v>
      </c>
      <c r="M10" s="269">
        <v>5376</v>
      </c>
      <c r="N10" s="270">
        <v>10.7</v>
      </c>
    </row>
    <row r="11" spans="1:16" ht="13.5" customHeight="1" x14ac:dyDescent="0.15">
      <c r="A11" s="248"/>
      <c r="B11" s="244"/>
      <c r="C11" s="244"/>
      <c r="D11" s="244"/>
      <c r="E11" s="244"/>
      <c r="F11" s="244"/>
      <c r="G11" s="1130" t="s">
        <v>477</v>
      </c>
      <c r="H11" s="1131"/>
      <c r="I11" s="1131"/>
      <c r="J11" s="1132"/>
      <c r="K11" s="267">
        <v>419141</v>
      </c>
      <c r="L11" s="268">
        <v>20799</v>
      </c>
      <c r="M11" s="269">
        <v>7786</v>
      </c>
      <c r="N11" s="270">
        <v>167.1</v>
      </c>
    </row>
    <row r="12" spans="1:16" ht="13.5" customHeight="1" x14ac:dyDescent="0.15">
      <c r="A12" s="248"/>
      <c r="B12" s="244"/>
      <c r="C12" s="244"/>
      <c r="D12" s="244"/>
      <c r="E12" s="244"/>
      <c r="F12" s="244"/>
      <c r="G12" s="1130" t="s">
        <v>478</v>
      </c>
      <c r="H12" s="1131"/>
      <c r="I12" s="1131"/>
      <c r="J12" s="1132"/>
      <c r="K12" s="267">
        <v>916</v>
      </c>
      <c r="L12" s="268">
        <v>45</v>
      </c>
      <c r="M12" s="269">
        <v>131</v>
      </c>
      <c r="N12" s="270">
        <v>-65.599999999999994</v>
      </c>
    </row>
    <row r="13" spans="1:16" ht="13.5" customHeight="1" x14ac:dyDescent="0.15">
      <c r="A13" s="248"/>
      <c r="B13" s="244"/>
      <c r="C13" s="244"/>
      <c r="D13" s="244"/>
      <c r="E13" s="244"/>
      <c r="F13" s="244"/>
      <c r="G13" s="1130" t="s">
        <v>479</v>
      </c>
      <c r="H13" s="1131"/>
      <c r="I13" s="1131"/>
      <c r="J13" s="1132"/>
      <c r="K13" s="267" t="s">
        <v>480</v>
      </c>
      <c r="L13" s="268" t="s">
        <v>480</v>
      </c>
      <c r="M13" s="269">
        <v>5</v>
      </c>
      <c r="N13" s="270" t="s">
        <v>480</v>
      </c>
    </row>
    <row r="14" spans="1:16" ht="13.5" customHeight="1" x14ac:dyDescent="0.15">
      <c r="A14" s="248"/>
      <c r="B14" s="244"/>
      <c r="C14" s="244"/>
      <c r="D14" s="244"/>
      <c r="E14" s="244"/>
      <c r="F14" s="244"/>
      <c r="G14" s="1130" t="s">
        <v>481</v>
      </c>
      <c r="H14" s="1131"/>
      <c r="I14" s="1131"/>
      <c r="J14" s="1132"/>
      <c r="K14" s="267">
        <v>88016</v>
      </c>
      <c r="L14" s="268">
        <v>4368</v>
      </c>
      <c r="M14" s="269">
        <v>2777</v>
      </c>
      <c r="N14" s="270">
        <v>57.3</v>
      </c>
    </row>
    <row r="15" spans="1:16" ht="13.5" customHeight="1" x14ac:dyDescent="0.15">
      <c r="A15" s="248"/>
      <c r="B15" s="244"/>
      <c r="C15" s="244"/>
      <c r="D15" s="244"/>
      <c r="E15" s="244"/>
      <c r="F15" s="244"/>
      <c r="G15" s="1130" t="s">
        <v>482</v>
      </c>
      <c r="H15" s="1131"/>
      <c r="I15" s="1131"/>
      <c r="J15" s="1132"/>
      <c r="K15" s="267">
        <v>28008</v>
      </c>
      <c r="L15" s="268">
        <v>1390</v>
      </c>
      <c r="M15" s="269">
        <v>1317</v>
      </c>
      <c r="N15" s="270">
        <v>5.5</v>
      </c>
    </row>
    <row r="16" spans="1:16" x14ac:dyDescent="0.15">
      <c r="A16" s="248"/>
      <c r="B16" s="244"/>
      <c r="C16" s="244"/>
      <c r="D16" s="244"/>
      <c r="E16" s="244"/>
      <c r="F16" s="244"/>
      <c r="G16" s="1133" t="s">
        <v>483</v>
      </c>
      <c r="H16" s="1134"/>
      <c r="I16" s="1134"/>
      <c r="J16" s="1135"/>
      <c r="K16" s="268">
        <v>-155285</v>
      </c>
      <c r="L16" s="268">
        <v>-7706</v>
      </c>
      <c r="M16" s="269">
        <v>-6006</v>
      </c>
      <c r="N16" s="270">
        <v>28.3</v>
      </c>
    </row>
    <row r="17" spans="1:16" x14ac:dyDescent="0.15">
      <c r="A17" s="248"/>
      <c r="B17" s="244"/>
      <c r="C17" s="244"/>
      <c r="D17" s="244"/>
      <c r="E17" s="244"/>
      <c r="F17" s="244"/>
      <c r="G17" s="1133" t="s">
        <v>172</v>
      </c>
      <c r="H17" s="1134"/>
      <c r="I17" s="1134"/>
      <c r="J17" s="1135"/>
      <c r="K17" s="268">
        <v>2092734</v>
      </c>
      <c r="L17" s="268">
        <v>103847</v>
      </c>
      <c r="M17" s="269">
        <v>70700</v>
      </c>
      <c r="N17" s="270">
        <v>46.9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36" t="s">
        <v>488</v>
      </c>
      <c r="H21" s="1137"/>
      <c r="I21" s="1137"/>
      <c r="J21" s="1138"/>
      <c r="K21" s="280">
        <v>8.14</v>
      </c>
      <c r="L21" s="281">
        <v>6.73</v>
      </c>
      <c r="M21" s="282">
        <v>1.41</v>
      </c>
      <c r="N21" s="249"/>
      <c r="O21" s="283"/>
      <c r="P21" s="279"/>
    </row>
    <row r="22" spans="1:16" s="284" customFormat="1" x14ac:dyDescent="0.15">
      <c r="A22" s="279"/>
      <c r="B22" s="249"/>
      <c r="C22" s="249"/>
      <c r="D22" s="249"/>
      <c r="E22" s="249"/>
      <c r="F22" s="249"/>
      <c r="G22" s="1136" t="s">
        <v>489</v>
      </c>
      <c r="H22" s="1137"/>
      <c r="I22" s="1137"/>
      <c r="J22" s="1138"/>
      <c r="K22" s="285">
        <v>98.4</v>
      </c>
      <c r="L22" s="286">
        <v>96.8</v>
      </c>
      <c r="M22" s="287">
        <v>1.6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28" t="s">
        <v>470</v>
      </c>
      <c r="L30" s="254"/>
      <c r="M30" s="255" t="s">
        <v>471</v>
      </c>
      <c r="N30" s="256"/>
    </row>
    <row r="31" spans="1:16" x14ac:dyDescent="0.15">
      <c r="A31" s="248"/>
      <c r="B31" s="244"/>
      <c r="C31" s="244"/>
      <c r="D31" s="244"/>
      <c r="E31" s="244"/>
      <c r="F31" s="244"/>
      <c r="G31" s="257"/>
      <c r="H31" s="258"/>
      <c r="I31" s="258"/>
      <c r="J31" s="259"/>
      <c r="K31" s="1129"/>
      <c r="L31" s="260" t="s">
        <v>472</v>
      </c>
      <c r="M31" s="261" t="s">
        <v>473</v>
      </c>
      <c r="N31" s="262" t="s">
        <v>474</v>
      </c>
    </row>
    <row r="32" spans="1:16" ht="27" customHeight="1" x14ac:dyDescent="0.15">
      <c r="A32" s="248"/>
      <c r="B32" s="244"/>
      <c r="C32" s="244"/>
      <c r="D32" s="244"/>
      <c r="E32" s="244"/>
      <c r="F32" s="244"/>
      <c r="G32" s="1114" t="s">
        <v>492</v>
      </c>
      <c r="H32" s="1115"/>
      <c r="I32" s="1115"/>
      <c r="J32" s="1116"/>
      <c r="K32" s="294">
        <v>960786</v>
      </c>
      <c r="L32" s="294">
        <v>47677</v>
      </c>
      <c r="M32" s="295">
        <v>33640</v>
      </c>
      <c r="N32" s="296">
        <v>41.7</v>
      </c>
    </row>
    <row r="33" spans="1:16" ht="13.5" customHeight="1" x14ac:dyDescent="0.15">
      <c r="A33" s="248"/>
      <c r="B33" s="244"/>
      <c r="C33" s="244"/>
      <c r="D33" s="244"/>
      <c r="E33" s="244"/>
      <c r="F33" s="244"/>
      <c r="G33" s="1114" t="s">
        <v>493</v>
      </c>
      <c r="H33" s="1115"/>
      <c r="I33" s="1115"/>
      <c r="J33" s="1116"/>
      <c r="K33" s="294" t="s">
        <v>480</v>
      </c>
      <c r="L33" s="294" t="s">
        <v>480</v>
      </c>
      <c r="M33" s="295" t="s">
        <v>480</v>
      </c>
      <c r="N33" s="296" t="s">
        <v>480</v>
      </c>
    </row>
    <row r="34" spans="1:16" ht="27" customHeight="1" x14ac:dyDescent="0.15">
      <c r="A34" s="248"/>
      <c r="B34" s="244"/>
      <c r="C34" s="244"/>
      <c r="D34" s="244"/>
      <c r="E34" s="244"/>
      <c r="F34" s="244"/>
      <c r="G34" s="1114" t="s">
        <v>494</v>
      </c>
      <c r="H34" s="1115"/>
      <c r="I34" s="1115"/>
      <c r="J34" s="1116"/>
      <c r="K34" s="294" t="s">
        <v>480</v>
      </c>
      <c r="L34" s="294" t="s">
        <v>480</v>
      </c>
      <c r="M34" s="295">
        <v>3</v>
      </c>
      <c r="N34" s="296" t="s">
        <v>480</v>
      </c>
    </row>
    <row r="35" spans="1:16" ht="27" customHeight="1" x14ac:dyDescent="0.15">
      <c r="A35" s="248"/>
      <c r="B35" s="244"/>
      <c r="C35" s="244"/>
      <c r="D35" s="244"/>
      <c r="E35" s="244"/>
      <c r="F35" s="244"/>
      <c r="G35" s="1114" t="s">
        <v>495</v>
      </c>
      <c r="H35" s="1115"/>
      <c r="I35" s="1115"/>
      <c r="J35" s="1116"/>
      <c r="K35" s="294">
        <v>534346</v>
      </c>
      <c r="L35" s="294">
        <v>26516</v>
      </c>
      <c r="M35" s="295">
        <v>10374</v>
      </c>
      <c r="N35" s="296">
        <v>155.6</v>
      </c>
    </row>
    <row r="36" spans="1:16" ht="27" customHeight="1" x14ac:dyDescent="0.15">
      <c r="A36" s="248"/>
      <c r="B36" s="244"/>
      <c r="C36" s="244"/>
      <c r="D36" s="244"/>
      <c r="E36" s="244"/>
      <c r="F36" s="244"/>
      <c r="G36" s="1114" t="s">
        <v>496</v>
      </c>
      <c r="H36" s="1115"/>
      <c r="I36" s="1115"/>
      <c r="J36" s="1116"/>
      <c r="K36" s="294">
        <v>78585</v>
      </c>
      <c r="L36" s="294">
        <v>3900</v>
      </c>
      <c r="M36" s="295">
        <v>2665</v>
      </c>
      <c r="N36" s="296">
        <v>46.3</v>
      </c>
    </row>
    <row r="37" spans="1:16" ht="13.5" customHeight="1" x14ac:dyDescent="0.15">
      <c r="A37" s="248"/>
      <c r="B37" s="244"/>
      <c r="C37" s="244"/>
      <c r="D37" s="244"/>
      <c r="E37" s="244"/>
      <c r="F37" s="244"/>
      <c r="G37" s="1114" t="s">
        <v>497</v>
      </c>
      <c r="H37" s="1115"/>
      <c r="I37" s="1115"/>
      <c r="J37" s="1116"/>
      <c r="K37" s="294">
        <v>55388</v>
      </c>
      <c r="L37" s="294">
        <v>2749</v>
      </c>
      <c r="M37" s="295">
        <v>1343</v>
      </c>
      <c r="N37" s="296">
        <v>104.7</v>
      </c>
    </row>
    <row r="38" spans="1:16" ht="27" customHeight="1" x14ac:dyDescent="0.15">
      <c r="A38" s="248"/>
      <c r="B38" s="244"/>
      <c r="C38" s="244"/>
      <c r="D38" s="244"/>
      <c r="E38" s="244"/>
      <c r="F38" s="244"/>
      <c r="G38" s="1117" t="s">
        <v>498</v>
      </c>
      <c r="H38" s="1118"/>
      <c r="I38" s="1118"/>
      <c r="J38" s="1119"/>
      <c r="K38" s="297">
        <v>177</v>
      </c>
      <c r="L38" s="297">
        <v>9</v>
      </c>
      <c r="M38" s="298">
        <v>2</v>
      </c>
      <c r="N38" s="299">
        <v>350</v>
      </c>
      <c r="O38" s="293"/>
    </row>
    <row r="39" spans="1:16" x14ac:dyDescent="0.15">
      <c r="A39" s="248"/>
      <c r="B39" s="244"/>
      <c r="C39" s="244"/>
      <c r="D39" s="244"/>
      <c r="E39" s="244"/>
      <c r="F39" s="244"/>
      <c r="G39" s="1117" t="s">
        <v>499</v>
      </c>
      <c r="H39" s="1118"/>
      <c r="I39" s="1118"/>
      <c r="J39" s="1119"/>
      <c r="K39" s="300">
        <v>-179147</v>
      </c>
      <c r="L39" s="300">
        <v>-8890</v>
      </c>
      <c r="M39" s="301">
        <v>-3110</v>
      </c>
      <c r="N39" s="302">
        <v>185.9</v>
      </c>
      <c r="O39" s="293"/>
    </row>
    <row r="40" spans="1:16" ht="27" customHeight="1" x14ac:dyDescent="0.15">
      <c r="A40" s="248"/>
      <c r="B40" s="244"/>
      <c r="C40" s="244"/>
      <c r="D40" s="244"/>
      <c r="E40" s="244"/>
      <c r="F40" s="244"/>
      <c r="G40" s="1114" t="s">
        <v>500</v>
      </c>
      <c r="H40" s="1115"/>
      <c r="I40" s="1115"/>
      <c r="J40" s="1116"/>
      <c r="K40" s="300">
        <v>-873014</v>
      </c>
      <c r="L40" s="300">
        <v>-43321</v>
      </c>
      <c r="M40" s="301">
        <v>-31707</v>
      </c>
      <c r="N40" s="302">
        <v>36.6</v>
      </c>
      <c r="O40" s="293"/>
    </row>
    <row r="41" spans="1:16" x14ac:dyDescent="0.15">
      <c r="A41" s="248"/>
      <c r="B41" s="244"/>
      <c r="C41" s="244"/>
      <c r="D41" s="244"/>
      <c r="E41" s="244"/>
      <c r="F41" s="244"/>
      <c r="G41" s="1120" t="s">
        <v>283</v>
      </c>
      <c r="H41" s="1121"/>
      <c r="I41" s="1121"/>
      <c r="J41" s="1122"/>
      <c r="K41" s="294">
        <v>577121</v>
      </c>
      <c r="L41" s="300">
        <v>28638</v>
      </c>
      <c r="M41" s="301">
        <v>13210</v>
      </c>
      <c r="N41" s="302">
        <v>116.8</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23" t="s">
        <v>470</v>
      </c>
      <c r="J49" s="1125" t="s">
        <v>504</v>
      </c>
      <c r="K49" s="1126"/>
      <c r="L49" s="1126"/>
      <c r="M49" s="1126"/>
      <c r="N49" s="1127"/>
    </row>
    <row r="50" spans="1:14" x14ac:dyDescent="0.15">
      <c r="A50" s="248"/>
      <c r="B50" s="244"/>
      <c r="C50" s="244"/>
      <c r="D50" s="244"/>
      <c r="E50" s="244"/>
      <c r="F50" s="244"/>
      <c r="G50" s="312"/>
      <c r="H50" s="313"/>
      <c r="I50" s="1124"/>
      <c r="J50" s="314" t="s">
        <v>505</v>
      </c>
      <c r="K50" s="315" t="s">
        <v>506</v>
      </c>
      <c r="L50" s="316" t="s">
        <v>507</v>
      </c>
      <c r="M50" s="317" t="s">
        <v>508</v>
      </c>
      <c r="N50" s="318" t="s">
        <v>509</v>
      </c>
    </row>
    <row r="51" spans="1:14" x14ac:dyDescent="0.15">
      <c r="A51" s="248"/>
      <c r="B51" s="244"/>
      <c r="C51" s="244"/>
      <c r="D51" s="244"/>
      <c r="E51" s="244"/>
      <c r="F51" s="244"/>
      <c r="G51" s="310" t="s">
        <v>510</v>
      </c>
      <c r="H51" s="311"/>
      <c r="I51" s="319">
        <v>535541</v>
      </c>
      <c r="J51" s="320">
        <v>25223</v>
      </c>
      <c r="K51" s="321">
        <v>-59.4</v>
      </c>
      <c r="L51" s="322">
        <v>49426</v>
      </c>
      <c r="M51" s="323">
        <v>4.5999999999999996</v>
      </c>
      <c r="N51" s="324">
        <v>-64</v>
      </c>
    </row>
    <row r="52" spans="1:14" x14ac:dyDescent="0.15">
      <c r="A52" s="248"/>
      <c r="B52" s="244"/>
      <c r="C52" s="244"/>
      <c r="D52" s="244"/>
      <c r="E52" s="244"/>
      <c r="F52" s="244"/>
      <c r="G52" s="325"/>
      <c r="H52" s="326" t="s">
        <v>511</v>
      </c>
      <c r="I52" s="327">
        <v>209775</v>
      </c>
      <c r="J52" s="328">
        <v>9880</v>
      </c>
      <c r="K52" s="329">
        <v>-36.1</v>
      </c>
      <c r="L52" s="330">
        <v>26568</v>
      </c>
      <c r="M52" s="331">
        <v>-4.5999999999999996</v>
      </c>
      <c r="N52" s="332">
        <v>-31.5</v>
      </c>
    </row>
    <row r="53" spans="1:14" x14ac:dyDescent="0.15">
      <c r="A53" s="248"/>
      <c r="B53" s="244"/>
      <c r="C53" s="244"/>
      <c r="D53" s="244"/>
      <c r="E53" s="244"/>
      <c r="F53" s="244"/>
      <c r="G53" s="310" t="s">
        <v>512</v>
      </c>
      <c r="H53" s="311"/>
      <c r="I53" s="319">
        <v>492329</v>
      </c>
      <c r="J53" s="320">
        <v>23533</v>
      </c>
      <c r="K53" s="321">
        <v>-6.7</v>
      </c>
      <c r="L53" s="322">
        <v>42839</v>
      </c>
      <c r="M53" s="323">
        <v>-13.3</v>
      </c>
      <c r="N53" s="324">
        <v>6.6</v>
      </c>
    </row>
    <row r="54" spans="1:14" x14ac:dyDescent="0.15">
      <c r="A54" s="248"/>
      <c r="B54" s="244"/>
      <c r="C54" s="244"/>
      <c r="D54" s="244"/>
      <c r="E54" s="244"/>
      <c r="F54" s="244"/>
      <c r="G54" s="325"/>
      <c r="H54" s="326" t="s">
        <v>511</v>
      </c>
      <c r="I54" s="327">
        <v>205333</v>
      </c>
      <c r="J54" s="328">
        <v>9815</v>
      </c>
      <c r="K54" s="329">
        <v>-0.7</v>
      </c>
      <c r="L54" s="330">
        <v>22027</v>
      </c>
      <c r="M54" s="331">
        <v>-17.100000000000001</v>
      </c>
      <c r="N54" s="332">
        <v>16.399999999999999</v>
      </c>
    </row>
    <row r="55" spans="1:14" x14ac:dyDescent="0.15">
      <c r="A55" s="248"/>
      <c r="B55" s="244"/>
      <c r="C55" s="244"/>
      <c r="D55" s="244"/>
      <c r="E55" s="244"/>
      <c r="F55" s="244"/>
      <c r="G55" s="310" t="s">
        <v>513</v>
      </c>
      <c r="H55" s="311"/>
      <c r="I55" s="319">
        <v>223810</v>
      </c>
      <c r="J55" s="320">
        <v>10818</v>
      </c>
      <c r="K55" s="321">
        <v>-54</v>
      </c>
      <c r="L55" s="322">
        <v>46819</v>
      </c>
      <c r="M55" s="323">
        <v>9.3000000000000007</v>
      </c>
      <c r="N55" s="324">
        <v>-63.3</v>
      </c>
    </row>
    <row r="56" spans="1:14" x14ac:dyDescent="0.15">
      <c r="A56" s="248"/>
      <c r="B56" s="244"/>
      <c r="C56" s="244"/>
      <c r="D56" s="244"/>
      <c r="E56" s="244"/>
      <c r="F56" s="244"/>
      <c r="G56" s="325"/>
      <c r="H56" s="326" t="s">
        <v>511</v>
      </c>
      <c r="I56" s="327">
        <v>206230</v>
      </c>
      <c r="J56" s="328">
        <v>9969</v>
      </c>
      <c r="K56" s="329">
        <v>1.6</v>
      </c>
      <c r="L56" s="330">
        <v>24121</v>
      </c>
      <c r="M56" s="331">
        <v>9.5</v>
      </c>
      <c r="N56" s="332">
        <v>-7.9</v>
      </c>
    </row>
    <row r="57" spans="1:14" x14ac:dyDescent="0.15">
      <c r="A57" s="248"/>
      <c r="B57" s="244"/>
      <c r="C57" s="244"/>
      <c r="D57" s="244"/>
      <c r="E57" s="244"/>
      <c r="F57" s="244"/>
      <c r="G57" s="310" t="s">
        <v>514</v>
      </c>
      <c r="H57" s="311"/>
      <c r="I57" s="319">
        <v>343825</v>
      </c>
      <c r="J57" s="320">
        <v>16806</v>
      </c>
      <c r="K57" s="321">
        <v>55.4</v>
      </c>
      <c r="L57" s="322">
        <v>53270</v>
      </c>
      <c r="M57" s="323">
        <v>13.8</v>
      </c>
      <c r="N57" s="324">
        <v>41.6</v>
      </c>
    </row>
    <row r="58" spans="1:14" x14ac:dyDescent="0.15">
      <c r="A58" s="248"/>
      <c r="B58" s="244"/>
      <c r="C58" s="244"/>
      <c r="D58" s="244"/>
      <c r="E58" s="244"/>
      <c r="F58" s="244"/>
      <c r="G58" s="325"/>
      <c r="H58" s="326" t="s">
        <v>511</v>
      </c>
      <c r="I58" s="327">
        <v>298112</v>
      </c>
      <c r="J58" s="328">
        <v>14571</v>
      </c>
      <c r="K58" s="329">
        <v>46.2</v>
      </c>
      <c r="L58" s="330">
        <v>24316</v>
      </c>
      <c r="M58" s="331">
        <v>0.8</v>
      </c>
      <c r="N58" s="332">
        <v>45.4</v>
      </c>
    </row>
    <row r="59" spans="1:14" x14ac:dyDescent="0.15">
      <c r="A59" s="248"/>
      <c r="B59" s="244"/>
      <c r="C59" s="244"/>
      <c r="D59" s="244"/>
      <c r="E59" s="244"/>
      <c r="F59" s="244"/>
      <c r="G59" s="310" t="s">
        <v>515</v>
      </c>
      <c r="H59" s="311"/>
      <c r="I59" s="319">
        <v>316306</v>
      </c>
      <c r="J59" s="320">
        <v>15696</v>
      </c>
      <c r="K59" s="321">
        <v>-6.6</v>
      </c>
      <c r="L59" s="322">
        <v>53292</v>
      </c>
      <c r="M59" s="323">
        <v>0</v>
      </c>
      <c r="N59" s="324">
        <v>-6.6</v>
      </c>
    </row>
    <row r="60" spans="1:14" x14ac:dyDescent="0.15">
      <c r="A60" s="248"/>
      <c r="B60" s="244"/>
      <c r="C60" s="244"/>
      <c r="D60" s="244"/>
      <c r="E60" s="244"/>
      <c r="F60" s="244"/>
      <c r="G60" s="325"/>
      <c r="H60" s="326" t="s">
        <v>511</v>
      </c>
      <c r="I60" s="333">
        <v>222613</v>
      </c>
      <c r="J60" s="328">
        <v>11047</v>
      </c>
      <c r="K60" s="329">
        <v>-24.2</v>
      </c>
      <c r="L60" s="330">
        <v>28900</v>
      </c>
      <c r="M60" s="331">
        <v>18.899999999999999</v>
      </c>
      <c r="N60" s="332">
        <v>-43.1</v>
      </c>
    </row>
    <row r="61" spans="1:14" x14ac:dyDescent="0.15">
      <c r="A61" s="248"/>
      <c r="B61" s="244"/>
      <c r="C61" s="244"/>
      <c r="D61" s="244"/>
      <c r="E61" s="244"/>
      <c r="F61" s="244"/>
      <c r="G61" s="310" t="s">
        <v>516</v>
      </c>
      <c r="H61" s="334"/>
      <c r="I61" s="335">
        <v>382362</v>
      </c>
      <c r="J61" s="336">
        <v>18415</v>
      </c>
      <c r="K61" s="337">
        <v>-14.3</v>
      </c>
      <c r="L61" s="338">
        <v>49129</v>
      </c>
      <c r="M61" s="339">
        <v>2.9</v>
      </c>
      <c r="N61" s="324">
        <v>-17.2</v>
      </c>
    </row>
    <row r="62" spans="1:14" x14ac:dyDescent="0.15">
      <c r="A62" s="248"/>
      <c r="B62" s="244"/>
      <c r="C62" s="244"/>
      <c r="D62" s="244"/>
      <c r="E62" s="244"/>
      <c r="F62" s="244"/>
      <c r="G62" s="325"/>
      <c r="H62" s="326" t="s">
        <v>511</v>
      </c>
      <c r="I62" s="327">
        <v>228413</v>
      </c>
      <c r="J62" s="328">
        <v>11056</v>
      </c>
      <c r="K62" s="329">
        <v>-2.6</v>
      </c>
      <c r="L62" s="330">
        <v>25186</v>
      </c>
      <c r="M62" s="331">
        <v>1.5</v>
      </c>
      <c r="N62" s="332">
        <v>-4.0999999999999996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9" t="s">
        <v>3</v>
      </c>
      <c r="D47" s="1139"/>
      <c r="E47" s="1140"/>
      <c r="F47" s="11">
        <v>4.57</v>
      </c>
      <c r="G47" s="12">
        <v>6.92</v>
      </c>
      <c r="H47" s="12">
        <v>10.039999999999999</v>
      </c>
      <c r="I47" s="12">
        <v>8.8699999999999992</v>
      </c>
      <c r="J47" s="13">
        <v>7.33</v>
      </c>
    </row>
    <row r="48" spans="2:10" ht="57.75" customHeight="1" x14ac:dyDescent="0.15">
      <c r="B48" s="14"/>
      <c r="C48" s="1141" t="s">
        <v>4</v>
      </c>
      <c r="D48" s="1141"/>
      <c r="E48" s="1142"/>
      <c r="F48" s="15">
        <v>4.01</v>
      </c>
      <c r="G48" s="16">
        <v>5.36</v>
      </c>
      <c r="H48" s="16">
        <v>4.8</v>
      </c>
      <c r="I48" s="16">
        <v>5.23</v>
      </c>
      <c r="J48" s="17">
        <v>5.1100000000000003</v>
      </c>
    </row>
    <row r="49" spans="2:10" ht="57.75" customHeight="1" thickBot="1" x14ac:dyDescent="0.2">
      <c r="B49" s="18"/>
      <c r="C49" s="1143" t="s">
        <v>5</v>
      </c>
      <c r="D49" s="1143"/>
      <c r="E49" s="1144"/>
      <c r="F49" s="19">
        <v>4.18</v>
      </c>
      <c r="G49" s="20">
        <v>3.68</v>
      </c>
      <c r="H49" s="20">
        <v>2.5299999999999998</v>
      </c>
      <c r="I49" s="20" t="s">
        <v>523</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1" t="s">
        <v>525</v>
      </c>
      <c r="D34" s="1151"/>
      <c r="E34" s="1152"/>
      <c r="F34" s="32">
        <v>1.65</v>
      </c>
      <c r="G34" s="33">
        <v>1.1599999999999999</v>
      </c>
      <c r="H34" s="33">
        <v>0.15</v>
      </c>
      <c r="I34" s="33">
        <v>0.65</v>
      </c>
      <c r="J34" s="34" t="s">
        <v>526</v>
      </c>
      <c r="K34" s="22"/>
      <c r="L34" s="22"/>
      <c r="M34" s="22"/>
      <c r="N34" s="22"/>
      <c r="O34" s="22"/>
      <c r="P34" s="22"/>
    </row>
    <row r="35" spans="1:16" ht="39" customHeight="1" x14ac:dyDescent="0.15">
      <c r="A35" s="22"/>
      <c r="B35" s="35"/>
      <c r="C35" s="1145" t="s">
        <v>527</v>
      </c>
      <c r="D35" s="1146"/>
      <c r="E35" s="1147"/>
      <c r="F35" s="36">
        <v>4.6100000000000003</v>
      </c>
      <c r="G35" s="37">
        <v>3.84</v>
      </c>
      <c r="H35" s="37">
        <v>4.6500000000000004</v>
      </c>
      <c r="I35" s="37">
        <v>5.57</v>
      </c>
      <c r="J35" s="38">
        <v>5.34</v>
      </c>
      <c r="K35" s="22"/>
      <c r="L35" s="22"/>
      <c r="M35" s="22"/>
      <c r="N35" s="22"/>
      <c r="O35" s="22"/>
      <c r="P35" s="22"/>
    </row>
    <row r="36" spans="1:16" ht="39" customHeight="1" x14ac:dyDescent="0.15">
      <c r="A36" s="22"/>
      <c r="B36" s="35"/>
      <c r="C36" s="1145" t="s">
        <v>528</v>
      </c>
      <c r="D36" s="1146"/>
      <c r="E36" s="1147"/>
      <c r="F36" s="36">
        <v>4</v>
      </c>
      <c r="G36" s="37">
        <v>5.36</v>
      </c>
      <c r="H36" s="37">
        <v>4.8</v>
      </c>
      <c r="I36" s="37">
        <v>5.23</v>
      </c>
      <c r="J36" s="38">
        <v>5.1100000000000003</v>
      </c>
      <c r="K36" s="22"/>
      <c r="L36" s="22"/>
      <c r="M36" s="22"/>
      <c r="N36" s="22"/>
      <c r="O36" s="22"/>
      <c r="P36" s="22"/>
    </row>
    <row r="37" spans="1:16" ht="39" customHeight="1" x14ac:dyDescent="0.15">
      <c r="A37" s="22"/>
      <c r="B37" s="35"/>
      <c r="C37" s="1145" t="s">
        <v>529</v>
      </c>
      <c r="D37" s="1146"/>
      <c r="E37" s="1147"/>
      <c r="F37" s="36">
        <v>1.08</v>
      </c>
      <c r="G37" s="37">
        <v>1.1200000000000001</v>
      </c>
      <c r="H37" s="37">
        <v>1.41</v>
      </c>
      <c r="I37" s="37">
        <v>1.5</v>
      </c>
      <c r="J37" s="38">
        <v>2.06</v>
      </c>
      <c r="K37" s="22"/>
      <c r="L37" s="22"/>
      <c r="M37" s="22"/>
      <c r="N37" s="22"/>
      <c r="O37" s="22"/>
      <c r="P37" s="22"/>
    </row>
    <row r="38" spans="1:16" ht="39" customHeight="1" x14ac:dyDescent="0.15">
      <c r="A38" s="22"/>
      <c r="B38" s="35"/>
      <c r="C38" s="1145" t="s">
        <v>530</v>
      </c>
      <c r="D38" s="1146"/>
      <c r="E38" s="1147"/>
      <c r="F38" s="36">
        <v>0.03</v>
      </c>
      <c r="G38" s="37">
        <v>0.3</v>
      </c>
      <c r="H38" s="37">
        <v>0.56000000000000005</v>
      </c>
      <c r="I38" s="37">
        <v>0.5</v>
      </c>
      <c r="J38" s="38">
        <v>1.21</v>
      </c>
      <c r="K38" s="22"/>
      <c r="L38" s="22"/>
      <c r="M38" s="22"/>
      <c r="N38" s="22"/>
      <c r="O38" s="22"/>
      <c r="P38" s="22"/>
    </row>
    <row r="39" spans="1:16" ht="39" customHeight="1" x14ac:dyDescent="0.15">
      <c r="A39" s="22"/>
      <c r="B39" s="35"/>
      <c r="C39" s="1145" t="s">
        <v>531</v>
      </c>
      <c r="D39" s="1146"/>
      <c r="E39" s="1147"/>
      <c r="F39" s="36">
        <v>0.01</v>
      </c>
      <c r="G39" s="37">
        <v>0</v>
      </c>
      <c r="H39" s="37">
        <v>0</v>
      </c>
      <c r="I39" s="37">
        <v>0</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532</v>
      </c>
      <c r="D42" s="1146"/>
      <c r="E42" s="1147"/>
      <c r="F42" s="36" t="s">
        <v>480</v>
      </c>
      <c r="G42" s="37" t="s">
        <v>480</v>
      </c>
      <c r="H42" s="37" t="s">
        <v>480</v>
      </c>
      <c r="I42" s="37" t="s">
        <v>480</v>
      </c>
      <c r="J42" s="38" t="s">
        <v>480</v>
      </c>
      <c r="K42" s="22"/>
      <c r="L42" s="22"/>
      <c r="M42" s="22"/>
      <c r="N42" s="22"/>
      <c r="O42" s="22"/>
      <c r="P42" s="22"/>
    </row>
    <row r="43" spans="1:16" ht="39" customHeight="1" thickBot="1" x14ac:dyDescent="0.2">
      <c r="A43" s="22"/>
      <c r="B43" s="40"/>
      <c r="C43" s="1148" t="s">
        <v>533</v>
      </c>
      <c r="D43" s="1149"/>
      <c r="E43" s="1150"/>
      <c r="F43" s="41">
        <v>0</v>
      </c>
      <c r="G43" s="42" t="s">
        <v>480</v>
      </c>
      <c r="H43" s="42" t="s">
        <v>480</v>
      </c>
      <c r="I43" s="42" t="s">
        <v>480</v>
      </c>
      <c r="J43" s="43" t="s">
        <v>480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1039</v>
      </c>
      <c r="L45" s="60">
        <v>1025</v>
      </c>
      <c r="M45" s="60">
        <v>1015</v>
      </c>
      <c r="N45" s="60">
        <v>969</v>
      </c>
      <c r="O45" s="61">
        <v>961</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x14ac:dyDescent="0.15">
      <c r="A48" s="48"/>
      <c r="B48" s="1163"/>
      <c r="C48" s="1164"/>
      <c r="D48" s="62"/>
      <c r="E48" s="1155" t="s">
        <v>15</v>
      </c>
      <c r="F48" s="1155"/>
      <c r="G48" s="1155"/>
      <c r="H48" s="1155"/>
      <c r="I48" s="1155"/>
      <c r="J48" s="1156"/>
      <c r="K48" s="63">
        <v>484</v>
      </c>
      <c r="L48" s="64">
        <v>453</v>
      </c>
      <c r="M48" s="64">
        <v>540</v>
      </c>
      <c r="N48" s="64">
        <v>516</v>
      </c>
      <c r="O48" s="65">
        <v>534</v>
      </c>
      <c r="P48" s="48"/>
      <c r="Q48" s="48"/>
      <c r="R48" s="48"/>
      <c r="S48" s="48"/>
      <c r="T48" s="48"/>
      <c r="U48" s="48"/>
    </row>
    <row r="49" spans="1:21" ht="30.75" customHeight="1" x14ac:dyDescent="0.15">
      <c r="A49" s="48"/>
      <c r="B49" s="1163"/>
      <c r="C49" s="1164"/>
      <c r="D49" s="62"/>
      <c r="E49" s="1155" t="s">
        <v>16</v>
      </c>
      <c r="F49" s="1155"/>
      <c r="G49" s="1155"/>
      <c r="H49" s="1155"/>
      <c r="I49" s="1155"/>
      <c r="J49" s="1156"/>
      <c r="K49" s="63">
        <v>80</v>
      </c>
      <c r="L49" s="64">
        <v>80</v>
      </c>
      <c r="M49" s="64">
        <v>80</v>
      </c>
      <c r="N49" s="64">
        <v>83</v>
      </c>
      <c r="O49" s="65">
        <v>79</v>
      </c>
      <c r="P49" s="48"/>
      <c r="Q49" s="48"/>
      <c r="R49" s="48"/>
      <c r="S49" s="48"/>
      <c r="T49" s="48"/>
      <c r="U49" s="48"/>
    </row>
    <row r="50" spans="1:21" ht="30.75" customHeight="1" x14ac:dyDescent="0.15">
      <c r="A50" s="48"/>
      <c r="B50" s="1163"/>
      <c r="C50" s="1164"/>
      <c r="D50" s="62"/>
      <c r="E50" s="1155" t="s">
        <v>17</v>
      </c>
      <c r="F50" s="1155"/>
      <c r="G50" s="1155"/>
      <c r="H50" s="1155"/>
      <c r="I50" s="1155"/>
      <c r="J50" s="1156"/>
      <c r="K50" s="63">
        <v>192</v>
      </c>
      <c r="L50" s="64">
        <v>58</v>
      </c>
      <c r="M50" s="64">
        <v>60</v>
      </c>
      <c r="N50" s="64">
        <v>60</v>
      </c>
      <c r="O50" s="65">
        <v>55</v>
      </c>
      <c r="P50" s="48"/>
      <c r="Q50" s="48"/>
      <c r="R50" s="48"/>
      <c r="S50" s="48"/>
      <c r="T50" s="48"/>
      <c r="U50" s="48"/>
    </row>
    <row r="51" spans="1:21" ht="30.75" customHeight="1" x14ac:dyDescent="0.15">
      <c r="A51" s="48"/>
      <c r="B51" s="1165"/>
      <c r="C51" s="1166"/>
      <c r="D51" s="66"/>
      <c r="E51" s="1155" t="s">
        <v>18</v>
      </c>
      <c r="F51" s="1155"/>
      <c r="G51" s="1155"/>
      <c r="H51" s="1155"/>
      <c r="I51" s="1155"/>
      <c r="J51" s="1156"/>
      <c r="K51" s="63">
        <v>1</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992</v>
      </c>
      <c r="L52" s="64">
        <v>990</v>
      </c>
      <c r="M52" s="64">
        <v>1047</v>
      </c>
      <c r="N52" s="64">
        <v>1020</v>
      </c>
      <c r="O52" s="65">
        <v>1052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804</v>
      </c>
      <c r="L53" s="69">
        <v>626</v>
      </c>
      <c r="M53" s="69">
        <v>648</v>
      </c>
      <c r="N53" s="69">
        <v>608</v>
      </c>
      <c r="O53" s="70">
        <v>577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2016-02-15T00:22:43Z</dcterms:created>
  <dcterms:modified xsi:type="dcterms:W3CDTF">2016-04-19T08:47:06Z</dcterms:modified>
  <cp:category/>
</cp:coreProperties>
</file>