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UNSYO16L\zaisei\zaisei\財政比較分析表（財政状況資料集）\R2\【3.11提出　3.17公表】令和２年度財政状況資料集の作成及び提出について\提出\"/>
    </mc:Choice>
  </mc:AlternateContent>
  <bookViews>
    <workbookView xWindow="0" yWindow="0" windowWidth="27975" windowHeight="12405" tabRatio="78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<sst xmlns="http://schemas.openxmlformats.org/spreadsheetml/2006/main" count="1050" uniqueCount="590">
  <si>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</si>
  <si>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</si>
  <si>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</si>
  <si>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</si>
  <si>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</si>
  <si>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</si>
  <si>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</si>
  <si>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</si>
  <si>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</si>
  <si>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</si>
  <si>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</si>
  <si>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</si>
  <si>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</si>
  <si>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</si>
  <si>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</si>
  <si>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</si>
  <si>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</si>
  <si>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</si>
  <si>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</si>
  <si>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</si>
  <si>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</si>
  <si>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</si>
  <si>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</si>
  <si>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</si>
  <si>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</si>
  <si>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</si>
  <si>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</si>
  <si>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</si>
  <si>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</si>
  <si>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</si>
  <si>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</si>
  <si>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</si>
  <si>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</si>
  <si>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</si>
  <si>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</si>
  <si>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</si>
  <si>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</si>
  <si>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</si>
  <si>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</si>
  <si>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</si>
  <si>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</si>
  <si>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</si>
  <si>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</si>
  <si>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</si>
  <si>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</si>
  <si>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</si>
  <si>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</si>
  <si>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</si>
  <si>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</si>
  <si>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</si>
  <si>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</si>
  <si>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</si>
  <si>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</si>
  <si>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</si>
  <si>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</si>
  <si>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</si>
  <si>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</si>
  <si>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</si>
  <si>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</si>
  <si>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</si>
  <si>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</si>
  <si>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</si>
  <si>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</si>
  <si>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</si>
  <si>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</si>
  <si>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</si>
  <si>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</si>
  <si>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</si>
  <si>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</si>
  <si>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</si>
  <si>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</si>
  <si>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</si>
  <si>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</si>
  <si>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</si>
  <si>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</si>
  <si>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</si>
  <si>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</si>
  <si>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</si>
  <si>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</si>
  <si>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</si>
  <si>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</si>
  <si>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</si>
  <si>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</si>
  <si>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</si>
  <si>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</si>
  <si>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</si>
  <si>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</si>
  <si>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</si>
  <si>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</si>
  <si>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</si>
  <si>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</si>
  <si>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</si>
  <si>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</si>
  <si>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</si>
  <si>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</si>
  <si>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</si>
  <si>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</si>
  <si>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</si>
  <si>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</si>
  <si>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</si>
  <si>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</si>
  <si>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</si>
  <si>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</si>
  <si>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</si>
  <si>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</si>
  <si>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</si>
  <si>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</si>
  <si>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</si>
  <si>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</si>
  <si>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</si>
  <si>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</si>
  <si>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</si>
  <si>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</si>
  <si>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</si>
  <si>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</si>
  <si>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</si>
  <si>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</si>
  <si>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</si>
  <si>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</si>
  <si>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</si>
  <si>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</si>
  <si>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</si>
  <si>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</si>
  <si>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</si>
  <si>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</si>
  <si>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</si>
  <si>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</si>
  <si>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</si>
  <si>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</si>
  <si>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</si>
  <si>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</si>
  <si>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</si>
  <si>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</si>
  <si>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</si>
  <si>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</si>
  <si>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</si>
  <si>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</si>
  <si>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</si>
  <si>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</si>
  <si>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</si>
  <si>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</si>
  <si>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</si>
  <si>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</si>
  <si>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</si>
  <si>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</si>
  <si>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</si>
  <si>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</si>
  <si>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</si>
  <si>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</si>
  <si>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</si>
  <si>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</si>
  <si>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</si>
  <si>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</si>
  <si>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</si>
  <si>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</si>
  <si>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</si>
  <si>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</si>
  <si>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</si>
  <si>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</si>
  <si>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</si>
  <si>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</si>
  <si>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</si>
  <si>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</si>
  <si>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</si>
  <si>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</si>
  <si>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</si>
  <si>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</si>
  <si>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</si>
  <si>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</si>
  <si>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</si>
  <si>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</si>
  <si>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</si>
  <si>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</si>
  <si>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</si>
  <si>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</si>
  <si>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</si>
  <si>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</si>
  <si>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</si>
  <si>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</si>
  <si>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</si>
  <si>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</si>
  <si>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</si>
  <si>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</si>
  <si>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</si>
  <si>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</si>
  <si>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</si>
  <si>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</si>
  <si>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</si>
  <si>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</si>
  <si>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</si>
  <si>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</si>
  <si>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</si>
  <si>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</si>
  <si>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</si>
  <si>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</si>
  <si>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</si>
  <si>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</si>
  <si>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</si>
  <si>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</si>
  <si>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</si>
  <si>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</si>
  <si>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</si>
  <si>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</si>
  <si>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</si>
  <si>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</si>
  <si>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</si>
  <si>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</si>
  <si>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</si>
  <si>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</si>
  <si>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</si>
  <si>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</si>
  <si>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</si>
  <si>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</si>
  <si>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</si>
  <si>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</si>
  <si>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</si>
  <si>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</si>
  <si>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</si>
  <si>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</si>
  <si>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北海道余市町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</si>
  <si>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</si>
  <si>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</si>
  <si>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</si>
  <si>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</si>
  <si>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</si>
  <si>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</si>
  <si>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</si>
  <si>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</si>
  <si>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</si>
  <si>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</si>
  <si>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</si>
  <si>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</si>
  <si>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</si>
  <si>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</si>
  <si>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</si>
  <si>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</si>
  <si>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</si>
  <si>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</si>
  <si>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</si>
  <si>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</si>
  <si>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</si>
  <si>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</si>
  <si>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</si>
  <si>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</si>
  <si>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</si>
  <si>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</si>
  <si>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</si>
  <si>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</si>
  <si>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</si>
  <si>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</si>
  <si>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</si>
  <si>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</si>
  <si>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</si>
  <si>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</si>
  <si>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</si>
  <si>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</si>
  <si>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</si>
  <si>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</si>
  <si>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</si>
  <si>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</si>
  <si>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</si>
  <si>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</si>
  <si>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</si>
  <si>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</si>
  <si>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</si>
  <si>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</si>
  <si>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</si>
  <si>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</si>
  <si>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</si>
  <si>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</si>
  <si>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</si>
  <si>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</si>
  <si>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</si>
  <si>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</si>
  <si>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</si>
  <si>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</si>
  <si>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</si>
  <si>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</si>
  <si>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</si>
  <si>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</si>
  <si>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</si>
  <si>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</si>
  <si>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</si>
  <si>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</si>
  <si>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</si>
  <si>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</si>
  <si>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</si>
  <si>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</si>
  <si>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</si>
  <si>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</si>
  <si>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</si>
  <si>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</si>
  <si>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</si>
  <si>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</si>
  <si>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</si>
  <si>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</si>
  <si>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</si>
  <si>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</si>
  <si>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</si>
  <si>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</si>
  <si>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</si>
  <si>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</si>
  <si>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</si>
  <si>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</si>
  <si>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</si>
  <si>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</si>
  <si>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</si>
  <si>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</si>
  <si>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</si>
  <si>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</si>
  <si>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</si>
  <si>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</si>
  <si>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</si>
  <si>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</si>
  <si>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</si>
  <si>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</si>
  <si>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</si>
  <si>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</si>
  <si>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</si>
  <si>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</si>
  <si>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</si>
  <si>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</si>
  <si>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</si>
  <si>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</si>
  <si>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</si>
  <si>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</si>
  <si>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</si>
  <si>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</si>
  <si>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</si>
  <si>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</si>
  <si>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</si>
  <si>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</si>
  <si>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</si>
  <si>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</si>
  <si>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</si>
  <si>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</si>
  <si>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</si>
  <si>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</si>
  <si>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</si>
  <si>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</si>
  <si>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</si>
  <si>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</si>
  <si>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</si>
  <si>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</si>
  <si>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</si>
  <si>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</si>
  <si>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</si>
  <si>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</si>
  <si>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</si>
  <si>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</si>
  <si>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</si>
  <si>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</si>
  <si>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</si>
  <si>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</si>
  <si>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</si>
  <si>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</si>
  <si>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</si>
  <si>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</si>
  <si>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</si>
  <si>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</si>
  <si>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</si>
  <si>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</si>
  <si>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</si>
  <si>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</si>
  <si>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</si>
  <si>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</si>
  <si>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</si>
  <si>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</si>
  <si>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</si>
  <si>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</si>
  <si>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</si>
  <si>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</si>
  <si>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</si>
  <si>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北海道余市町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</si>
  <si>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</si>
  <si>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</si>
  <si>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</si>
  <si>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</si>
  <si>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</si>
  <si>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</si>
  <si>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</si>
  <si>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</si>
  <si>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</si>
  <si>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</si>
  <si>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</si>
  <si>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</si>
  <si>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</si>
  <si>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</si>
  <si>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</si>
  <si>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</si>
  <si>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</si>
  <si>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</si>
  <si>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</si>
  <si>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</si>
  <si>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</si>
  <si>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</si>
  <si>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</si>
  <si>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</si>
  <si>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</si>
  <si>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</si>
  <si>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</si>
  <si>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</si>
  <si>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</si>
  <si>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</si>
  <si>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</si>
  <si>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</si>
  <si>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</si>
  <si>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</si>
  <si>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</si>
  <si>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</si>
  <si>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</si>
  <si>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</si>
  <si>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</si>
  <si>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</si>
  <si>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</si>
  <si>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</si>
  <si>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</si>
  <si>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</si>
  <si>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</si>
  <si>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</si>
  <si>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</si>
  <si>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</si>
  <si>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</si>
  <si>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</si>
  <si>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</si>
  <si>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</si>
  <si>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</si>
  <si>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</si>
  <si>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</si>
  <si>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</si>
  <si>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</si>
  <si>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</si>
  <si>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</si>
  <si>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</si>
  <si>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</si>
  <si>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</si>
  <si>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</si>
  <si>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</si>
  <si>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</si>
  <si>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</si>
  <si>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</si>
  <si>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</si>
  <si>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</si>
  <si>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</si>
  <si>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</si>
  <si>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</si>
  <si>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</si>
  <si>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</si>
  <si>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</si>
  <si>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</si>
  <si>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</si>
  <si>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</si>
  <si>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</si>
  <si>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</si>
  <si>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</si>
  <si>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</si>
  <si>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</si>
  <si>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</si>
  <si>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</si>
  <si>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</si>
  <si>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</si>
  <si>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</si>
  <si>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</si>
  <si>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</si>
  <si>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</si>
  <si>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</si>
  <si>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</si>
  <si>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</si>
  <si>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余市町公共下水道特別会計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</si>
  <si>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</si>
  <si>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</si>
  <si>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</si>
  <si>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余市町介護保険特別会計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</si>
  <si>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</si>
  <si>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</si>
  <si>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</si>
  <si>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</si>
  <si>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</si>
  <si>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</si>
  <si>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</si>
  <si>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</si>
  <si>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</si>
  <si>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</si>
  <si>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</si>
  <si>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</si>
  <si>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</si>
  <si>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</si>
  <si>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</si>
  <si>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</si>
  <si>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</si>
  <si>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</si>
  <si>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</si>
  <si>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</si>
  <si>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</si>
  <si>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</si>
  <si>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</si>
  <si>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</si>
  <si>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</si>
  <si>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</si>
  <si>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</si>
  <si>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</si>
  <si>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</si>
  <si>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</si>
  <si>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</si>
  <si>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</si>
  <si>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</si>
  <si>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</si>
  <si>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</si>
  <si>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</si>
  <si>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</si>
  <si>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</si>
  <si>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</si>
  <si>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</si>
  <si>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</si>
  <si>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</si>
  <si>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</si>
  <si>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</si>
  <si>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</si>
  <si>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</si>
  <si>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</si>
  <si>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</si>
  <si>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</si>
  <si>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</si>
  <si>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</si>
  <si>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</si>
  <si>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</si>
  <si>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</si>
  <si>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</si>
  <si>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</si>
  <si>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</si>
  <si>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</si>
  <si>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</si>
  <si>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</si>
  <si>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</si>
  <si>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</si>
  <si>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</si>
  <si>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</si>
  <si>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</si>
  <si>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</si>
  <si>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</si>
  <si>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</si>
  <si>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</si>
  <si>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</si>
  <si>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</si>
  <si>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</si>
  <si>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</si>
  <si>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</si>
  <si>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</si>
  <si>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</si>
  <si>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</si>
  <si>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</si>
  <si>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</si>
  <si>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</si>
  <si>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</si>
  <si>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</si>
  <si>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</si>
  <si>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</si>
  <si>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2.65</t>
  </si>
  <si>
    <t>▲ 0.97</t>
  </si>
  <si>
    <t>余市町国民健康保険特別会計</t>
  </si>
  <si>
    <t>▲ 2.04</t>
  </si>
  <si>
    <t>▲ 1.71</t>
  </si>
  <si>
    <t>▲ 2.06</t>
  </si>
  <si>
    <t>▲ 0.79</t>
  </si>
  <si>
    <t>▲ 0.52</t>
  </si>
  <si>
    <t>余市町水道事業会計</t>
  </si>
  <si>
    <t>一般会計</t>
  </si>
  <si>
    <t>余市町介護保険特別会計</t>
  </si>
  <si>
    <t>余市町公共下水道特別会計</t>
  </si>
  <si>
    <t>余市町後期高齢者医療特別会計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</si>
  <si>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</si>
  <si>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</si>
  <si>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</si>
  <si>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</si>
  <si>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</si>
  <si>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</si>
  <si>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</si>
  <si>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</si>
  <si>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余市町ふるさと応援寄附金基金</t>
    <rPh sb="0" eb="2">
      <t>ヨイチ</t>
    </rPh>
    <rPh sb="2" eb="3">
      <t>チョウ</t>
    </rPh>
    <rPh sb="7" eb="9">
      <t>オウエン</t>
    </rPh>
    <rPh sb="9" eb="12">
      <t>キフキン</t>
    </rPh>
    <rPh sb="12" eb="14">
      <t>キキン</t>
    </rPh>
    <phoneticPr fontId="5"/>
  </si>
  <si>
    <t>公共施設建設整備基金</t>
    <rPh sb="0" eb="2">
      <t>コウキョウ</t>
    </rPh>
    <rPh sb="2" eb="4">
      <t>シセツ</t>
    </rPh>
    <rPh sb="4" eb="6">
      <t>ケンセツ</t>
    </rPh>
    <rPh sb="6" eb="8">
      <t>セイビ</t>
    </rPh>
    <rPh sb="8" eb="10">
      <t>キキン</t>
    </rPh>
    <phoneticPr fontId="5"/>
  </si>
  <si>
    <t>社会福祉施設等整備基金</t>
    <rPh sb="0" eb="2">
      <t>シャカイ</t>
    </rPh>
    <rPh sb="2" eb="4">
      <t>フクシ</t>
    </rPh>
    <rPh sb="4" eb="6">
      <t>シセツ</t>
    </rPh>
    <rPh sb="6" eb="7">
      <t>トウ</t>
    </rPh>
    <rPh sb="7" eb="9">
      <t>セイビ</t>
    </rPh>
    <rPh sb="9" eb="11">
      <t>キキン</t>
    </rPh>
    <phoneticPr fontId="5"/>
  </si>
  <si>
    <t>職員等退職手当負担金基金</t>
    <rPh sb="0" eb="3">
      <t>ショクイントウ</t>
    </rPh>
    <rPh sb="3" eb="5">
      <t>タイショク</t>
    </rPh>
    <rPh sb="5" eb="7">
      <t>テアテ</t>
    </rPh>
    <rPh sb="7" eb="10">
      <t>フタンキン</t>
    </rPh>
    <rPh sb="10" eb="12">
      <t>キキン</t>
    </rPh>
    <phoneticPr fontId="5"/>
  </si>
  <si>
    <t>教育施設建設整備基金</t>
    <rPh sb="0" eb="2">
      <t>キョウイク</t>
    </rPh>
    <rPh sb="2" eb="4">
      <t>シセツ</t>
    </rPh>
    <rPh sb="4" eb="6">
      <t>ケンセツ</t>
    </rPh>
    <rPh sb="6" eb="8">
      <t>セイビ</t>
    </rPh>
    <rPh sb="8" eb="10">
      <t>キキン</t>
    </rPh>
    <phoneticPr fontId="5"/>
  </si>
  <si>
    <t>余市振興公社</t>
    <rPh sb="0" eb="1">
      <t>ヨ</t>
    </rPh>
    <rPh sb="1" eb="2">
      <t>イチ</t>
    </rPh>
    <rPh sb="2" eb="4">
      <t>シンコウ</t>
    </rPh>
    <rPh sb="4" eb="6">
      <t>コウシャ</t>
    </rPh>
    <phoneticPr fontId="2"/>
  </si>
  <si>
    <t>北後志第一清掃公社</t>
    <rPh sb="0" eb="1">
      <t>キタ</t>
    </rPh>
    <rPh sb="1" eb="3">
      <t>シリベシ</t>
    </rPh>
    <rPh sb="3" eb="5">
      <t>ダイイチ</t>
    </rPh>
    <rPh sb="5" eb="7">
      <t>セイソウ</t>
    </rPh>
    <rPh sb="7" eb="9">
      <t>コウシャ</t>
    </rPh>
    <phoneticPr fontId="2"/>
  </si>
  <si>
    <t>まほろば宅地管理公社</t>
    <rPh sb="4" eb="6">
      <t>タクチ</t>
    </rPh>
    <rPh sb="6" eb="8">
      <t>カンリ</t>
    </rPh>
    <rPh sb="8" eb="10">
      <t>コウシャ</t>
    </rPh>
    <phoneticPr fontId="2"/>
  </si>
  <si>
    <t>北後志衛生施設組合</t>
    <rPh sb="0" eb="1">
      <t>キタ</t>
    </rPh>
    <rPh sb="1" eb="3">
      <t>シリベシ</t>
    </rPh>
    <rPh sb="3" eb="5">
      <t>エイセイ</t>
    </rPh>
    <rPh sb="5" eb="7">
      <t>シセツ</t>
    </rPh>
    <rPh sb="7" eb="9">
      <t>クミアイ</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</si>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</sst>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xmlns:c16r2="http://schemas.microsoft.com/office/drawing/2015/06/chart">
            <c:ext xmlns:c16="http://schemas.microsoft.com/office/drawing/2014/chart" uri="{C3380CC4-5D6E-409C-BE32-E72D297353CC}">
              <c16:uniqueId val="{00000000-31C0-4C32-ACEA-CA92A0B78C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19891</c:v>
                </c:pt>
                <c:pt idx="1">
                  <c:v>15121</c:v>
                </c:pt>
                <c:pt idx="2">
                  <c:v>26945</c:v>
                </c:pt>
                <c:pt idx="3">
                  <c:v>35068</c:v>
                </c:pt>
                <c:pt idx="4">
                  <c:v>29733</c:v>
                </c:pt>
              </c:numCache>
            </c:numRef>
          </c:val>
          <c:smooth val="0"/>
          <c:extLst xmlns:c16r2="http://schemas.microsoft.com/office/drawing/2015/06/chart">
            <c:ext xmlns:c16="http://schemas.microsoft.com/office/drawing/2014/chart" uri="{C3380CC4-5D6E-409C-BE32-E72D297353CC}">
              <c16:uniqueId val="{00000001-31C0-4C32-ACEA-CA92A0B78CDC}"/>
            </c:ext>
          </c:extLst>
        </c:ser>
        <c:dLbls>
          <c:showLegendKey val="0"/>
          <c:showVal val="0"/>
          <c:showCatName val="0"/>
          <c:showSerName val="0"/>
          <c:showPercent val="0"/>
          <c:showBubbleSize val="0"/>
        </c:dLbls>
        <c:marker val="1"/>
        <c:smooth val="0"/>
        <c:axId val="532785232"/>
        <c:axId val="532785624"/>
      </c:lineChart>
      <c:catAx>
        <c:axId val="532785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2785624"/>
        <c:crosses val="autoZero"/>
        <c:auto val="1"/>
        <c:lblAlgn val="ctr"/>
        <c:lblOffset val="100"/>
        <c:tickLblSkip val="1"/>
        <c:tickMarkSkip val="1"/>
        <c:noMultiLvlLbl val="0"/>
      </c:catAx>
      <c:valAx>
        <c:axId val="5327856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2785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5.22</c:v>
                </c:pt>
                <c:pt idx="1">
                  <c:v>2.63</c:v>
                </c:pt>
                <c:pt idx="2">
                  <c:v>3.71</c:v>
                </c:pt>
                <c:pt idx="3">
                  <c:v>4.3099999999999996</c:v>
                </c:pt>
                <c:pt idx="4">
                  <c:v>4.8499999999999996</c:v>
                </c:pt>
              </c:numCache>
            </c:numRef>
          </c:val>
          <c:extLst xmlns:c16r2="http://schemas.microsoft.com/office/drawing/2015/06/chart">
            <c:ext xmlns:c16="http://schemas.microsoft.com/office/drawing/2014/chart" uri="{C3380CC4-5D6E-409C-BE32-E72D297353CC}">
              <c16:uniqueId val="{00000000-7766-4B21-A30E-AB9874CB0D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c:v>
                </c:pt>
                <c:pt idx="1">
                  <c:v>9.09</c:v>
                </c:pt>
                <c:pt idx="2">
                  <c:v>7.2</c:v>
                </c:pt>
                <c:pt idx="3">
                  <c:v>7.76</c:v>
                </c:pt>
                <c:pt idx="4">
                  <c:v>10.27</c:v>
                </c:pt>
              </c:numCache>
            </c:numRef>
          </c:val>
          <c:extLst xmlns:c16r2="http://schemas.microsoft.com/office/drawing/2015/06/chart">
            <c:ext xmlns:c16="http://schemas.microsoft.com/office/drawing/2014/chart" uri="{C3380CC4-5D6E-409C-BE32-E72D297353CC}">
              <c16:uniqueId val="{00000001-7766-4B21-A30E-AB9874CB0DDF}"/>
            </c:ext>
          </c:extLst>
        </c:ser>
        <c:dLbls>
          <c:showLegendKey val="0"/>
          <c:showVal val="0"/>
          <c:showCatName val="0"/>
          <c:showSerName val="0"/>
          <c:showPercent val="0"/>
          <c:showBubbleSize val="0"/>
        </c:dLbls>
        <c:gapWidth val="250"/>
        <c:overlap val="100"/>
        <c:axId val="404495392"/>
        <c:axId val="404495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1.25</c:v>
                </c:pt>
                <c:pt idx="1">
                  <c:v>-2.65</c:v>
                </c:pt>
                <c:pt idx="2">
                  <c:v>-0.97</c:v>
                </c:pt>
                <c:pt idx="3">
                  <c:v>1.1200000000000001</c:v>
                </c:pt>
                <c:pt idx="4">
                  <c:v>3.33</c:v>
                </c:pt>
              </c:numCache>
            </c:numRef>
          </c:val>
          <c:smooth val="0"/>
          <c:extLst xmlns:c16r2="http://schemas.microsoft.com/office/drawing/2015/06/chart">
            <c:ext xmlns:c16="http://schemas.microsoft.com/office/drawing/2014/chart" uri="{C3380CC4-5D6E-409C-BE32-E72D297353CC}">
              <c16:uniqueId val="{00000002-7766-4B21-A30E-AB9874CB0DDF}"/>
            </c:ext>
          </c:extLst>
        </c:ser>
        <c:dLbls>
          <c:showLegendKey val="0"/>
          <c:showVal val="0"/>
          <c:showCatName val="0"/>
          <c:showSerName val="0"/>
          <c:showPercent val="0"/>
          <c:showBubbleSize val="0"/>
        </c:dLbls>
        <c:marker val="1"/>
        <c:smooth val="0"/>
        <c:axId val="404495392"/>
        <c:axId val="404495784"/>
      </c:lineChart>
      <c:catAx>
        <c:axId val="40449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495784"/>
        <c:crosses val="autoZero"/>
        <c:auto val="1"/>
        <c:lblAlgn val="ctr"/>
        <c:lblOffset val="100"/>
        <c:tickLblSkip val="1"/>
        <c:tickMarkSkip val="1"/>
        <c:noMultiLvlLbl val="0"/>
      </c:catAx>
      <c:valAx>
        <c:axId val="404495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49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2AF-4502-A644-9DE6C80882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2AF-4502-A644-9DE6C80882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2AF-4502-A644-9DE6C808828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2AF-4502-A644-9DE6C8088289}"/>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92AF-4502-A644-9DE6C8088289}"/>
            </c:ext>
          </c:extLst>
        </c:ser>
        <c:ser>
          <c:idx val="5"/>
          <c:order val="5"/>
          <c:tx>
            <c:strRef>
              <c:f>データシート!$A$32</c:f>
              <c:strCache>
                <c:ptCount val="1"/>
                <c:pt idx="0">
                  <c:v>余市町公共下水道特別会計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0.64</c:v>
                </c:pt>
                <c:pt idx="2">
                  <c:v>#N/A</c:v>
                </c:pt>
                <c:pt idx="3">
                  <c:v>0.39</c:v>
                </c:pt>
                <c:pt idx="4">
                  <c:v>#N/A</c:v>
                </c:pt>
                <c:pt idx="5">
                  <c:v>0.48</c:v>
                </c:pt>
                <c:pt idx="6">
                  <c:v>#N/A</c:v>
                </c:pt>
                <c:pt idx="7">
                  <c:v>0.8</c:v>
                </c:pt>
                <c:pt idx="8">
                  <c:v>#N/A</c:v>
                </c:pt>
                <c:pt idx="9">
                  <c:v>0.85</c:v>
                </c:pt>
              </c:numCache>
            </c:numRef>
          </c:val>
          <c:extLst xmlns:c16r2="http://schemas.microsoft.com/office/drawing/2015/06/chart">
            <c:ext xmlns:c16="http://schemas.microsoft.com/office/drawing/2014/chart" uri="{C3380CC4-5D6E-409C-BE32-E72D297353CC}">
              <c16:uniqueId val="{00000005-92AF-4502-A644-9DE6C8088289}"/>
            </c:ext>
          </c:extLst>
        </c:ser>
        <c:ser>
          <c:idx val="6"/>
          <c:order val="6"/>
          <c:tx>
            <c:strRef>
              <c:f>データシート!$A$33</c:f>
              <c:strCache>
                <c:ptCount val="1"/>
                <c:pt idx="0">
                  <c:v>余市町介護保険特別会計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1.81</c:v>
                </c:pt>
                <c:pt idx="2">
                  <c:v>#N/A</c:v>
                </c:pt>
                <c:pt idx="3">
                  <c:v>0.95</c:v>
                </c:pt>
                <c:pt idx="4">
                  <c:v>#N/A</c:v>
                </c:pt>
                <c:pt idx="5">
                  <c:v>1.23</c:v>
                </c:pt>
                <c:pt idx="6">
                  <c:v>#N/A</c:v>
                </c:pt>
                <c:pt idx="7">
                  <c:v>0.8</c:v>
                </c:pt>
                <c:pt idx="8">
                  <c:v>#N/A</c:v>
                </c:pt>
                <c:pt idx="9">
                  <c:v>1.0900000000000001</c:v>
                </c:pt>
              </c:numCache>
            </c:numRef>
          </c:val>
          <c:extLst xmlns:c16r2="http://schemas.microsoft.com/office/drawing/2015/06/chart">
            <c:ext xmlns:c16="http://schemas.microsoft.com/office/drawing/2014/chart" uri="{C3380CC4-5D6E-409C-BE32-E72D297353CC}">
              <c16:uniqueId val="{00000006-92AF-4502-A644-9DE6C808828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5.22</c:v>
                </c:pt>
                <c:pt idx="2">
                  <c:v>#N/A</c:v>
                </c:pt>
                <c:pt idx="3">
                  <c:v>2.63</c:v>
                </c:pt>
                <c:pt idx="4">
                  <c:v>#N/A</c:v>
                </c:pt>
                <c:pt idx="5">
                  <c:v>3.71</c:v>
                </c:pt>
                <c:pt idx="6">
                  <c:v>#N/A</c:v>
                </c:pt>
                <c:pt idx="7">
                  <c:v>4.3099999999999996</c:v>
                </c:pt>
                <c:pt idx="8">
                  <c:v>#N/A</c:v>
                </c:pt>
                <c:pt idx="9">
                  <c:v>4.8499999999999996</c:v>
                </c:pt>
              </c:numCache>
            </c:numRef>
          </c:val>
          <c:extLst xmlns:c16r2="http://schemas.microsoft.com/office/drawing/2015/06/chart">
            <c:ext xmlns:c16="http://schemas.microsoft.com/office/drawing/2014/chart" uri="{C3380CC4-5D6E-409C-BE32-E72D297353CC}">
              <c16:uniqueId val="{00000007-92AF-4502-A644-9DE6C8088289}"/>
            </c:ext>
          </c:extLst>
        </c:ser>
        <c:ser>
          <c:idx val="8"/>
          <c:order val="8"/>
          <c:tx>
            <c:strRef>
              <c:f>データシート!$A$35</c:f>
              <c:strCache>
                <c:ptCount val="1"/>
                <c:pt idx="0">
                  <c:v>余市町水道事業会計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5.04</c:v>
                </c:pt>
                <c:pt idx="2">
                  <c:v>#N/A</c:v>
                </c:pt>
                <c:pt idx="3">
                  <c:v>4.62</c:v>
                </c:pt>
                <c:pt idx="4">
                  <c:v>#N/A</c:v>
                </c:pt>
                <c:pt idx="5">
                  <c:v>4.5999999999999996</c:v>
                </c:pt>
                <c:pt idx="6">
                  <c:v>#N/A</c:v>
                </c:pt>
                <c:pt idx="7">
                  <c:v>5.24</c:v>
                </c:pt>
                <c:pt idx="8">
                  <c:v>#N/A</c:v>
                </c:pt>
                <c:pt idx="9">
                  <c:v>5.3</c:v>
                </c:pt>
              </c:numCache>
            </c:numRef>
          </c:val>
          <c:extLst xmlns:c16r2="http://schemas.microsoft.com/office/drawing/2015/06/chart">
            <c:ext xmlns:c16="http://schemas.microsoft.com/office/drawing/2014/chart" uri="{C3380CC4-5D6E-409C-BE32-E72D297353CC}">
              <c16:uniqueId val="{00000008-92AF-4502-A644-9DE6C8088289}"/>
            </c:ext>
          </c:extLst>
        </c:ser>
        <c:ser>
          <c:idx val="9"/>
          <c:order val="9"/>
          <c:tx>
            <c:strRef>
              <c:f>データシート!$A$36</c:f>
              <c:strCache>
                <c:ptCount val="1"/>
                <c:pt idx="0">
                  <c:v>余市町国民健康保険特別会計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2.04</c:v>
                </c:pt>
                <c:pt idx="1">
                  <c:v>#N/A</c:v>
                </c:pt>
                <c:pt idx="2">
                  <c:v>1.71</c:v>
                </c:pt>
                <c:pt idx="3">
                  <c:v>#N/A</c:v>
                </c:pt>
                <c:pt idx="4">
                  <c:v>2.06</c:v>
                </c:pt>
                <c:pt idx="5">
                  <c:v>#N/A</c:v>
                </c:pt>
                <c:pt idx="6">
                  <c:v>0.79</c:v>
                </c:pt>
                <c:pt idx="7">
                  <c:v>#N/A</c:v>
                </c:pt>
                <c:pt idx="8">
                  <c:v>0.52</c:v>
                </c:pt>
                <c:pt idx="9">
                  <c:v>#N/A</c:v>
                </c:pt>
              </c:numCache>
            </c:numRef>
          </c:val>
          <c:extLst xmlns:c16r2="http://schemas.microsoft.com/office/drawing/2015/06/chart">
            <c:ext xmlns:c16="http://schemas.microsoft.com/office/drawing/2014/chart" uri="{C3380CC4-5D6E-409C-BE32-E72D297353CC}">
              <c16:uniqueId val="{00000009-92AF-4502-A644-9DE6C8088289}"/>
            </c:ext>
          </c:extLst>
        </c:ser>
        <c:dLbls>
          <c:showLegendKey val="0"/>
          <c:showVal val="0"/>
          <c:showCatName val="0"/>
          <c:showSerName val="0"/>
          <c:showPercent val="0"/>
          <c:showBubbleSize val="0"/>
        </c:dLbls>
        <c:gapWidth val="150"/>
        <c:overlap val="100"/>
        <c:axId val="404496568"/>
        <c:axId val="441719616"/>
      </c:barChart>
      <c:catAx>
        <c:axId val="404496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719616"/>
        <c:crosses val="autoZero"/>
        <c:auto val="1"/>
        <c:lblAlgn val="ctr"/>
        <c:lblOffset val="100"/>
        <c:tickLblSkip val="1"/>
        <c:tickMarkSkip val="1"/>
        <c:noMultiLvlLbl val="0"/>
      </c:catAx>
      <c:valAx>
        <c:axId val="441719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496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1050</c:v>
                </c:pt>
                <c:pt idx="5">
                  <c:v>980</c:v>
                </c:pt>
                <c:pt idx="8">
                  <c:v>932</c:v>
                </c:pt>
                <c:pt idx="11">
                  <c:v>906</c:v>
                </c:pt>
                <c:pt idx="14">
                  <c:v>888</c:v>
                </c:pt>
              </c:numCache>
            </c:numRef>
          </c:val>
          <c:extLst xmlns:c16r2="http://schemas.microsoft.com/office/drawing/2015/06/chart">
            <c:ext xmlns:c16="http://schemas.microsoft.com/office/drawing/2014/chart" uri="{C3380CC4-5D6E-409C-BE32-E72D297353CC}">
              <c16:uniqueId val="{00000000-B5D8-4993-AB31-826B6E5648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5D8-4993-AB31-826B6E5648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57</c:v>
                </c:pt>
                <c:pt idx="3">
                  <c:v>40</c:v>
                </c:pt>
                <c:pt idx="6">
                  <c:v>39</c:v>
                </c:pt>
                <c:pt idx="9">
                  <c:v>35</c:v>
                </c:pt>
                <c:pt idx="12">
                  <c:v>24</c:v>
                </c:pt>
              </c:numCache>
            </c:numRef>
          </c:val>
          <c:extLst xmlns:c16r2="http://schemas.microsoft.com/office/drawing/2015/06/chart">
            <c:ext xmlns:c16="http://schemas.microsoft.com/office/drawing/2014/chart" uri="{C3380CC4-5D6E-409C-BE32-E72D297353CC}">
              <c16:uniqueId val="{00000002-B5D8-4993-AB31-826B6E5648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89</c:v>
                </c:pt>
                <c:pt idx="3">
                  <c:v>88</c:v>
                </c:pt>
                <c:pt idx="6">
                  <c:v>96</c:v>
                </c:pt>
                <c:pt idx="9">
                  <c:v>103</c:v>
                </c:pt>
                <c:pt idx="12">
                  <c:v>77</c:v>
                </c:pt>
              </c:numCache>
            </c:numRef>
          </c:val>
          <c:extLst xmlns:c16r2="http://schemas.microsoft.com/office/drawing/2015/06/chart">
            <c:ext xmlns:c16="http://schemas.microsoft.com/office/drawing/2014/chart" uri="{C3380CC4-5D6E-409C-BE32-E72D297353CC}">
              <c16:uniqueId val="{00000003-B5D8-4993-AB31-826B6E5648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536</c:v>
                </c:pt>
                <c:pt idx="3">
                  <c:v>559</c:v>
                </c:pt>
                <c:pt idx="6">
                  <c:v>566</c:v>
                </c:pt>
                <c:pt idx="9">
                  <c:v>384</c:v>
                </c:pt>
                <c:pt idx="12">
                  <c:v>381</c:v>
                </c:pt>
              </c:numCache>
            </c:numRef>
          </c:val>
          <c:extLst xmlns:c16r2="http://schemas.microsoft.com/office/drawing/2015/06/chart">
            <c:ext xmlns:c16="http://schemas.microsoft.com/office/drawing/2014/chart" uri="{C3380CC4-5D6E-409C-BE32-E72D297353CC}">
              <c16:uniqueId val="{00000004-B5D8-4993-AB31-826B6E5648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D8-4993-AB31-826B6E5648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D8-4993-AB31-826B6E5648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865</c:v>
                </c:pt>
                <c:pt idx="3">
                  <c:v>791</c:v>
                </c:pt>
                <c:pt idx="6">
                  <c:v>702</c:v>
                </c:pt>
                <c:pt idx="9">
                  <c:v>689</c:v>
                </c:pt>
                <c:pt idx="12">
                  <c:v>687</c:v>
                </c:pt>
              </c:numCache>
            </c:numRef>
          </c:val>
          <c:extLst xmlns:c16r2="http://schemas.microsoft.com/office/drawing/2015/06/chart">
            <c:ext xmlns:c16="http://schemas.microsoft.com/office/drawing/2014/chart" uri="{C3380CC4-5D6E-409C-BE32-E72D297353CC}">
              <c16:uniqueId val="{00000007-B5D8-4993-AB31-826B6E564802}"/>
            </c:ext>
          </c:extLst>
        </c:ser>
        <c:dLbls>
          <c:showLegendKey val="0"/>
          <c:showVal val="0"/>
          <c:showCatName val="0"/>
          <c:showSerName val="0"/>
          <c:showPercent val="0"/>
          <c:showBubbleSize val="0"/>
        </c:dLbls>
        <c:gapWidth val="100"/>
        <c:overlap val="100"/>
        <c:axId val="441720400"/>
        <c:axId val="441720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497</c:v>
                </c:pt>
                <c:pt idx="2">
                  <c:v>#N/A</c:v>
                </c:pt>
                <c:pt idx="3">
                  <c:v>#N/A</c:v>
                </c:pt>
                <c:pt idx="4">
                  <c:v>498</c:v>
                </c:pt>
                <c:pt idx="5">
                  <c:v>#N/A</c:v>
                </c:pt>
                <c:pt idx="6">
                  <c:v>#N/A</c:v>
                </c:pt>
                <c:pt idx="7">
                  <c:v>471</c:v>
                </c:pt>
                <c:pt idx="8">
                  <c:v>#N/A</c:v>
                </c:pt>
                <c:pt idx="9">
                  <c:v>#N/A</c:v>
                </c:pt>
                <c:pt idx="10">
                  <c:v>305</c:v>
                </c:pt>
                <c:pt idx="11">
                  <c:v>#N/A</c:v>
                </c:pt>
                <c:pt idx="12">
                  <c:v>#N/A</c:v>
                </c:pt>
                <c:pt idx="13">
                  <c:v>281</c:v>
                </c:pt>
                <c:pt idx="14">
                  <c:v>#N/A</c:v>
                </c:pt>
              </c:numCache>
            </c:numRef>
          </c:val>
          <c:smooth val="0"/>
          <c:extLst xmlns:c16r2="http://schemas.microsoft.com/office/drawing/2015/06/chart">
            <c:ext xmlns:c16="http://schemas.microsoft.com/office/drawing/2014/chart" uri="{C3380CC4-5D6E-409C-BE32-E72D297353CC}">
              <c16:uniqueId val="{00000008-B5D8-4993-AB31-826B6E564802}"/>
            </c:ext>
          </c:extLst>
        </c:ser>
        <c:dLbls>
          <c:showLegendKey val="0"/>
          <c:showVal val="0"/>
          <c:showCatName val="0"/>
          <c:showSerName val="0"/>
          <c:showPercent val="0"/>
          <c:showBubbleSize val="0"/>
        </c:dLbls>
        <c:marker val="1"/>
        <c:smooth val="0"/>
        <c:axId val="441720400"/>
        <c:axId val="441720792"/>
      </c:lineChart>
      <c:catAx>
        <c:axId val="44172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720792"/>
        <c:crosses val="autoZero"/>
        <c:auto val="1"/>
        <c:lblAlgn val="ctr"/>
        <c:lblOffset val="100"/>
        <c:tickLblSkip val="1"/>
        <c:tickMarkSkip val="1"/>
        <c:noMultiLvlLbl val="0"/>
      </c:catAx>
      <c:valAx>
        <c:axId val="441720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720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9442</c:v>
                </c:pt>
                <c:pt idx="5">
                  <c:v>9136</c:v>
                </c:pt>
                <c:pt idx="8">
                  <c:v>9145</c:v>
                </c:pt>
                <c:pt idx="11">
                  <c:v>8880</c:v>
                </c:pt>
                <c:pt idx="14">
                  <c:v>8542</c:v>
                </c:pt>
              </c:numCache>
            </c:numRef>
          </c:val>
          <c:extLst xmlns:c16r2="http://schemas.microsoft.com/office/drawing/2015/06/chart">
            <c:ext xmlns:c16="http://schemas.microsoft.com/office/drawing/2014/chart" uri="{C3380CC4-5D6E-409C-BE32-E72D297353CC}">
              <c16:uniqueId val="{00000000-591D-427A-A938-E84E9D8DE9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1689</c:v>
                </c:pt>
                <c:pt idx="5">
                  <c:v>1656</c:v>
                </c:pt>
                <c:pt idx="8">
                  <c:v>1620</c:v>
                </c:pt>
                <c:pt idx="11">
                  <c:v>1669</c:v>
                </c:pt>
                <c:pt idx="14">
                  <c:v>1621</c:v>
                </c:pt>
              </c:numCache>
            </c:numRef>
          </c:val>
          <c:extLst xmlns:c16r2="http://schemas.microsoft.com/office/drawing/2015/06/chart">
            <c:ext xmlns:c16="http://schemas.microsoft.com/office/drawing/2014/chart" uri="{C3380CC4-5D6E-409C-BE32-E72D297353CC}">
              <c16:uniqueId val="{00000001-591D-427A-A938-E84E9D8DE9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1090</c:v>
                </c:pt>
                <c:pt idx="5">
                  <c:v>1157</c:v>
                </c:pt>
                <c:pt idx="8">
                  <c:v>1067</c:v>
                </c:pt>
                <c:pt idx="11">
                  <c:v>1102</c:v>
                </c:pt>
                <c:pt idx="14">
                  <c:v>1357</c:v>
                </c:pt>
              </c:numCache>
            </c:numRef>
          </c:val>
          <c:extLst xmlns:c16r2="http://schemas.microsoft.com/office/drawing/2015/06/chart">
            <c:ext xmlns:c16="http://schemas.microsoft.com/office/drawing/2014/chart" uri="{C3380CC4-5D6E-409C-BE32-E72D297353CC}">
              <c16:uniqueId val="{00000002-591D-427A-A938-E84E9D8DE9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91D-427A-A938-E84E9D8DE9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91D-427A-A938-E84E9D8DE9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c:v>
                </c:pt>
                <c:pt idx="3">
                  <c:v>7</c:v>
                </c:pt>
                <c:pt idx="6">
                  <c:v>6</c:v>
                </c:pt>
                <c:pt idx="9">
                  <c:v>5</c:v>
                </c:pt>
                <c:pt idx="12">
                  <c:v>4</c:v>
                </c:pt>
              </c:numCache>
            </c:numRef>
          </c:val>
          <c:extLst xmlns:c16r2="http://schemas.microsoft.com/office/drawing/2015/06/chart">
            <c:ext xmlns:c16="http://schemas.microsoft.com/office/drawing/2014/chart" uri="{C3380CC4-5D6E-409C-BE32-E72D297353CC}">
              <c16:uniqueId val="{00000005-591D-427A-A938-E84E9D8DE9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1568</c:v>
                </c:pt>
                <c:pt idx="3">
                  <c:v>1493</c:v>
                </c:pt>
                <c:pt idx="6">
                  <c:v>1318</c:v>
                </c:pt>
                <c:pt idx="9">
                  <c:v>1282</c:v>
                </c:pt>
                <c:pt idx="12">
                  <c:v>1289</c:v>
                </c:pt>
              </c:numCache>
            </c:numRef>
          </c:val>
          <c:extLst xmlns:c16r2="http://schemas.microsoft.com/office/drawing/2015/06/chart">
            <c:ext xmlns:c16="http://schemas.microsoft.com/office/drawing/2014/chart" uri="{C3380CC4-5D6E-409C-BE32-E72D297353CC}">
              <c16:uniqueId val="{00000006-591D-427A-A938-E84E9D8DE9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533</c:v>
                </c:pt>
                <c:pt idx="3">
                  <c:v>452</c:v>
                </c:pt>
                <c:pt idx="6">
                  <c:v>361</c:v>
                </c:pt>
                <c:pt idx="9">
                  <c:v>262</c:v>
                </c:pt>
                <c:pt idx="12">
                  <c:v>182</c:v>
                </c:pt>
              </c:numCache>
            </c:numRef>
          </c:val>
          <c:extLst xmlns:c16r2="http://schemas.microsoft.com/office/drawing/2015/06/chart">
            <c:ext xmlns:c16="http://schemas.microsoft.com/office/drawing/2014/chart" uri="{C3380CC4-5D6E-409C-BE32-E72D297353CC}">
              <c16:uniqueId val="{00000007-591D-427A-A938-E84E9D8DE9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7334</c:v>
                </c:pt>
                <c:pt idx="3">
                  <c:v>7238</c:v>
                </c:pt>
                <c:pt idx="6">
                  <c:v>7367</c:v>
                </c:pt>
                <c:pt idx="9">
                  <c:v>6861</c:v>
                </c:pt>
                <c:pt idx="12">
                  <c:v>6112</c:v>
                </c:pt>
              </c:numCache>
            </c:numRef>
          </c:val>
          <c:extLst xmlns:c16r2="http://schemas.microsoft.com/office/drawing/2015/06/chart">
            <c:ext xmlns:c16="http://schemas.microsoft.com/office/drawing/2014/chart" uri="{C3380CC4-5D6E-409C-BE32-E72D297353CC}">
              <c16:uniqueId val="{00000008-591D-427A-A938-E84E9D8DE9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182</c:v>
                </c:pt>
                <c:pt idx="3">
                  <c:v>146</c:v>
                </c:pt>
                <c:pt idx="6">
                  <c:v>110</c:v>
                </c:pt>
                <c:pt idx="9">
                  <c:v>78</c:v>
                </c:pt>
                <c:pt idx="12">
                  <c:v>55</c:v>
                </c:pt>
              </c:numCache>
            </c:numRef>
          </c:val>
          <c:extLst xmlns:c16r2="http://schemas.microsoft.com/office/drawing/2015/06/chart">
            <c:ext xmlns:c16="http://schemas.microsoft.com/office/drawing/2014/chart" uri="{C3380CC4-5D6E-409C-BE32-E72D297353CC}">
              <c16:uniqueId val="{00000009-591D-427A-A938-E84E9D8DE9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6854</c:v>
                </c:pt>
                <c:pt idx="3">
                  <c:v>6594</c:v>
                </c:pt>
                <c:pt idx="6">
                  <c:v>6691</c:v>
                </c:pt>
                <c:pt idx="9">
                  <c:v>6537</c:v>
                </c:pt>
                <c:pt idx="12">
                  <c:v>6274</c:v>
                </c:pt>
              </c:numCache>
            </c:numRef>
          </c:val>
          <c:extLst xmlns:c16r2="http://schemas.microsoft.com/office/drawing/2015/06/chart">
            <c:ext xmlns:c16="http://schemas.microsoft.com/office/drawing/2014/chart" uri="{C3380CC4-5D6E-409C-BE32-E72D297353CC}">
              <c16:uniqueId val="{0000000A-591D-427A-A938-E84E9D8DE9CB}"/>
            </c:ext>
          </c:extLst>
        </c:ser>
        <c:dLbls>
          <c:showLegendKey val="0"/>
          <c:showVal val="0"/>
          <c:showCatName val="0"/>
          <c:showSerName val="0"/>
          <c:showPercent val="0"/>
          <c:showBubbleSize val="0"/>
        </c:dLbls>
        <c:gapWidth val="100"/>
        <c:overlap val="100"/>
        <c:axId val="405826360"/>
        <c:axId val="405826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4259</c:v>
                </c:pt>
                <c:pt idx="2">
                  <c:v>#N/A</c:v>
                </c:pt>
                <c:pt idx="3">
                  <c:v>#N/A</c:v>
                </c:pt>
                <c:pt idx="4">
                  <c:v>3981</c:v>
                </c:pt>
                <c:pt idx="5">
                  <c:v>#N/A</c:v>
                </c:pt>
                <c:pt idx="6">
                  <c:v>#N/A</c:v>
                </c:pt>
                <c:pt idx="7">
                  <c:v>4022</c:v>
                </c:pt>
                <c:pt idx="8">
                  <c:v>#N/A</c:v>
                </c:pt>
                <c:pt idx="9">
                  <c:v>#N/A</c:v>
                </c:pt>
                <c:pt idx="10">
                  <c:v>3373</c:v>
                </c:pt>
                <c:pt idx="11">
                  <c:v>#N/A</c:v>
                </c:pt>
                <c:pt idx="12">
                  <c:v>#N/A</c:v>
                </c:pt>
                <c:pt idx="13">
                  <c:v>2397</c:v>
                </c:pt>
                <c:pt idx="14">
                  <c:v>#N/A</c:v>
                </c:pt>
              </c:numCache>
            </c:numRef>
          </c:val>
          <c:smooth val="0"/>
          <c:extLst xmlns:c16r2="http://schemas.microsoft.com/office/drawing/2015/06/chart">
            <c:ext xmlns:c16="http://schemas.microsoft.com/office/drawing/2014/chart" uri="{C3380CC4-5D6E-409C-BE32-E72D297353CC}">
              <c16:uniqueId val="{0000000B-591D-427A-A938-E84E9D8DE9CB}"/>
            </c:ext>
          </c:extLst>
        </c:ser>
        <c:dLbls>
          <c:showLegendKey val="0"/>
          <c:showVal val="0"/>
          <c:showCatName val="0"/>
          <c:showSerName val="0"/>
          <c:showPercent val="0"/>
          <c:showBubbleSize val="0"/>
        </c:dLbls>
        <c:marker val="1"/>
        <c:smooth val="0"/>
        <c:axId val="405826360"/>
        <c:axId val="405826752"/>
      </c:lineChart>
      <c:catAx>
        <c:axId val="40582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826752"/>
        <c:crosses val="autoZero"/>
        <c:auto val="1"/>
        <c:lblAlgn val="ctr"/>
        <c:lblOffset val="100"/>
        <c:tickLblSkip val="1"/>
        <c:tickMarkSkip val="1"/>
        <c:noMultiLvlLbl val="0"/>
      </c:catAx>
      <c:valAx>
        <c:axId val="405826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82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407</c:v>
                </c:pt>
                <c:pt idx="1">
                  <c:v>437</c:v>
                </c:pt>
                <c:pt idx="2">
                  <c:v>592</c:v>
                </c:pt>
              </c:numCache>
            </c:numRef>
          </c:val>
          <c:extLst xmlns:c16r2="http://schemas.microsoft.com/office/drawing/2015/06/chart">
            <c:ext xmlns:c16="http://schemas.microsoft.com/office/drawing/2014/chart" uri="{C3380CC4-5D6E-409C-BE32-E72D297353CC}">
              <c16:uniqueId val="{00000000-51E5-4EBE-98F6-F7F23EFF06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83</c:v>
                </c:pt>
                <c:pt idx="1">
                  <c:v>93</c:v>
                </c:pt>
                <c:pt idx="2">
                  <c:v>73</c:v>
                </c:pt>
              </c:numCache>
            </c:numRef>
          </c:val>
          <c:extLst xmlns:c16r2="http://schemas.microsoft.com/office/drawing/2015/06/chart">
            <c:ext xmlns:c16="http://schemas.microsoft.com/office/drawing/2014/chart" uri="{C3380CC4-5D6E-409C-BE32-E72D297353CC}">
              <c16:uniqueId val="{00000001-51E5-4EBE-98F6-F7F23EFF06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420</c:v>
                </c:pt>
                <c:pt idx="1">
                  <c:v>385</c:v>
                </c:pt>
                <c:pt idx="2">
                  <c:v>516</c:v>
                </c:pt>
              </c:numCache>
            </c:numRef>
          </c:val>
          <c:extLst xmlns:c16r2="http://schemas.microsoft.com/office/drawing/2015/06/chart">
            <c:ext xmlns:c16="http://schemas.microsoft.com/office/drawing/2014/chart" uri="{C3380CC4-5D6E-409C-BE32-E72D297353CC}">
              <c16:uniqueId val="{00000002-51E5-4EBE-98F6-F7F23EFF0678}"/>
            </c:ext>
          </c:extLst>
        </c:ser>
        <c:dLbls>
          <c:showLegendKey val="0"/>
          <c:showVal val="0"/>
          <c:showCatName val="0"/>
          <c:showSerName val="0"/>
          <c:showPercent val="0"/>
          <c:showBubbleSize val="0"/>
        </c:dLbls>
        <c:gapWidth val="120"/>
        <c:overlap val="100"/>
        <c:axId val="405827928"/>
        <c:axId val="320503360"/>
      </c:barChart>
      <c:catAx>
        <c:axId val="405827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0503360"/>
        <c:crosses val="autoZero"/>
        <c:auto val="1"/>
        <c:lblAlgn val="ctr"/>
        <c:lblOffset val="100"/>
        <c:tickLblSkip val="1"/>
        <c:tickMarkSkip val="1"/>
        <c:noMultiLvlLbl val="0"/>
      </c:catAx>
      <c:valAx>
        <c:axId val="320503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827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effectLst/>
              <a:latin typeface="+mn-lt"/>
              <a:ea typeface="+mn-ea"/>
              <a:cs typeface="+mn-cs"/>
            </a:rPr>
            <a:t>　</a:t>
          </a:r>
          <a:r>
            <a:rPr kumimoji="1" lang="ja-JP" altLang="ja-JP" sz="1400">
              <a:solidFill>
                <a:sysClr val="windowText" lastClr="000000"/>
              </a:solidFill>
              <a:effectLst/>
              <a:latin typeface="+mn-lt"/>
              <a:ea typeface="+mn-ea"/>
              <a:cs typeface="+mn-cs"/>
            </a:rPr>
            <a:t>組合等が起こした地方債の元利償還金に対する負担金等は増加傾向にあ</a:t>
          </a:r>
          <a:r>
            <a:rPr kumimoji="1" lang="ja-JP" altLang="en-US" sz="1400">
              <a:solidFill>
                <a:sysClr val="windowText" lastClr="000000"/>
              </a:solidFill>
              <a:effectLst/>
              <a:latin typeface="+mn-lt"/>
              <a:ea typeface="+mn-ea"/>
              <a:cs typeface="+mn-cs"/>
            </a:rPr>
            <a:t>ったが</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令和２年度では減少し、全ての指標において前年数値を下回った。</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　今後においては、老朽化した公共施設の整備のために新規発行債が増える</a:t>
          </a:r>
          <a:r>
            <a:rPr kumimoji="1" lang="ja-JP" altLang="en-US" sz="1400">
              <a:solidFill>
                <a:sysClr val="windowText" lastClr="000000"/>
              </a:solidFill>
              <a:effectLst/>
              <a:latin typeface="+mn-lt"/>
              <a:ea typeface="+mn-ea"/>
              <a:cs typeface="+mn-cs"/>
            </a:rPr>
            <a:t>ことも</a:t>
          </a:r>
          <a:r>
            <a:rPr kumimoji="1" lang="ja-JP" altLang="ja-JP" sz="1400">
              <a:solidFill>
                <a:sysClr val="windowText" lastClr="000000"/>
              </a:solidFill>
              <a:effectLst/>
              <a:latin typeface="+mn-lt"/>
              <a:ea typeface="+mn-ea"/>
              <a:cs typeface="+mn-cs"/>
            </a:rPr>
            <a:t>見込</a:t>
          </a:r>
          <a:r>
            <a:rPr kumimoji="1" lang="ja-JP" altLang="en-US" sz="1400">
              <a:solidFill>
                <a:sysClr val="windowText" lastClr="000000"/>
              </a:solidFill>
              <a:effectLst/>
              <a:latin typeface="+mn-lt"/>
              <a:ea typeface="+mn-ea"/>
              <a:cs typeface="+mn-cs"/>
            </a:rPr>
            <a:t>まれるが</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一般会計、他会計を含め、地方債の償還と新規発行のバランスを考慮した事業の実施に努め、</a:t>
          </a:r>
          <a:r>
            <a:rPr kumimoji="1" lang="ja-JP" altLang="ja-JP" sz="1400">
              <a:solidFill>
                <a:sysClr val="windowText" lastClr="000000"/>
              </a:solidFill>
              <a:effectLst/>
              <a:latin typeface="+mn-lt"/>
              <a:ea typeface="+mn-ea"/>
              <a:cs typeface="+mn-cs"/>
            </a:rPr>
            <a:t>適正な</a:t>
          </a:r>
          <a:r>
            <a:rPr kumimoji="1" lang="ja-JP" altLang="en-US" sz="1400">
              <a:solidFill>
                <a:sysClr val="windowText" lastClr="000000"/>
              </a:solidFill>
              <a:effectLst/>
              <a:latin typeface="+mn-lt"/>
              <a:ea typeface="+mn-ea"/>
              <a:cs typeface="+mn-cs"/>
            </a:rPr>
            <a:t>水準の維持と</a:t>
          </a:r>
          <a:r>
            <a:rPr kumimoji="1" lang="ja-JP" altLang="ja-JP" sz="1400">
              <a:solidFill>
                <a:sysClr val="windowText" lastClr="000000"/>
              </a:solidFill>
              <a:effectLst/>
              <a:latin typeface="+mn-lt"/>
              <a:ea typeface="+mn-ea"/>
              <a:cs typeface="+mn-cs"/>
            </a:rPr>
            <a:t>経費の削減を図る。</a:t>
          </a:r>
          <a:endParaRPr lang="ja-JP" altLang="ja-JP" sz="18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満期一括償還地方債がないため該当なし</a:t>
          </a:r>
          <a:endParaRPr lang="ja-JP" altLang="ja-JP" sz="11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effectLst/>
              <a:latin typeface="+mn-lt"/>
              <a:ea typeface="+mn-ea"/>
              <a:cs typeface="+mn-cs"/>
            </a:rPr>
            <a:t>　</a:t>
          </a:r>
          <a:r>
            <a:rPr kumimoji="1" lang="ja-JP" altLang="ja-JP" sz="1400">
              <a:solidFill>
                <a:sysClr val="windowText" lastClr="000000"/>
              </a:solidFill>
              <a:effectLst/>
              <a:latin typeface="+mn-lt"/>
              <a:ea typeface="+mn-ea"/>
              <a:cs typeface="+mn-cs"/>
            </a:rPr>
            <a:t>令和</a:t>
          </a:r>
          <a:r>
            <a:rPr kumimoji="1" lang="ja-JP" altLang="en-US" sz="1400">
              <a:solidFill>
                <a:sysClr val="windowText" lastClr="000000"/>
              </a:solidFill>
              <a:effectLst/>
              <a:latin typeface="+mn-lt"/>
              <a:ea typeface="+mn-ea"/>
              <a:cs typeface="+mn-cs"/>
            </a:rPr>
            <a:t>２</a:t>
          </a:r>
          <a:r>
            <a:rPr kumimoji="1" lang="ja-JP" altLang="ja-JP" sz="1400">
              <a:solidFill>
                <a:sysClr val="windowText" lastClr="000000"/>
              </a:solidFill>
              <a:effectLst/>
              <a:latin typeface="+mn-lt"/>
              <a:ea typeface="+mn-ea"/>
              <a:cs typeface="+mn-cs"/>
            </a:rPr>
            <a:t>年度は一般会計の地方債現在高の減や公営企業債等繰入見込額が大幅に減少し</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将来負担比率の分子は減少となった。　　</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a:t>
          </a:r>
          <a:r>
            <a:rPr kumimoji="1" lang="ja-JP" altLang="en-US" sz="1400">
              <a:solidFill>
                <a:sysClr val="windowText" lastClr="000000"/>
              </a:solidFill>
              <a:effectLst/>
              <a:latin typeface="+mn-lt"/>
              <a:ea typeface="+mn-ea"/>
              <a:cs typeface="+mn-cs"/>
            </a:rPr>
            <a:t>充当可能財源においても全体としては減少したものの充当可能基金が増加しており、今後も引き続き計画的な基金の積立を行うとともに、</a:t>
          </a:r>
          <a:r>
            <a:rPr kumimoji="1" lang="ja-JP" altLang="ja-JP" sz="1400">
              <a:solidFill>
                <a:sysClr val="windowText" lastClr="000000"/>
              </a:solidFill>
              <a:effectLst/>
              <a:latin typeface="+mn-lt"/>
              <a:ea typeface="+mn-ea"/>
              <a:cs typeface="+mn-cs"/>
            </a:rPr>
            <a:t>今後、老朽化した施設の整備・更新等のため新規発行債による施設整備事業が見込まれることから、計画的な事業実施</a:t>
          </a:r>
          <a:r>
            <a:rPr kumimoji="1" lang="ja-JP" altLang="en-US" sz="1400">
              <a:solidFill>
                <a:sysClr val="windowText" lastClr="000000"/>
              </a:solidFill>
              <a:effectLst/>
              <a:latin typeface="+mn-lt"/>
              <a:ea typeface="+mn-ea"/>
              <a:cs typeface="+mn-cs"/>
            </a:rPr>
            <a:t>に努め、</a:t>
          </a:r>
          <a:r>
            <a:rPr kumimoji="1" lang="ja-JP" altLang="ja-JP" sz="1400">
              <a:solidFill>
                <a:sysClr val="windowText" lastClr="000000"/>
              </a:solidFill>
              <a:effectLst/>
              <a:latin typeface="+mn-lt"/>
              <a:ea typeface="+mn-ea"/>
              <a:cs typeface="+mn-cs"/>
            </a:rPr>
            <a:t>将来負担比率の数値の改善に努める。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　　「財政調整基金」から</a:t>
          </a:r>
          <a:r>
            <a:rPr kumimoji="1" lang="en-US" altLang="ja-JP" sz="1200">
              <a:solidFill>
                <a:schemeClr val="tx1"/>
              </a:solidFill>
              <a:effectLst/>
              <a:latin typeface="+mn-lt"/>
              <a:ea typeface="+mn-ea"/>
              <a:cs typeface="+mn-cs"/>
            </a:rPr>
            <a:t>70</a:t>
          </a:r>
          <a:r>
            <a:rPr kumimoji="1" lang="ja-JP" altLang="ja-JP" sz="1200">
              <a:solidFill>
                <a:schemeClr val="tx1"/>
              </a:solidFill>
              <a:effectLst/>
              <a:latin typeface="+mn-lt"/>
              <a:ea typeface="+mn-ea"/>
              <a:cs typeface="+mn-cs"/>
            </a:rPr>
            <a:t>百万円、小中学校の改修整備に伴い「教育施設建設整備基金」から</a:t>
          </a:r>
          <a:r>
            <a:rPr kumimoji="1" lang="en-US" altLang="ja-JP" sz="1200">
              <a:solidFill>
                <a:schemeClr val="tx1"/>
              </a:solidFill>
              <a:effectLst/>
              <a:latin typeface="+mn-lt"/>
              <a:ea typeface="+mn-ea"/>
              <a:cs typeface="+mn-cs"/>
            </a:rPr>
            <a:t>14</a:t>
          </a:r>
          <a:r>
            <a:rPr kumimoji="1" lang="ja-JP" altLang="ja-JP" sz="1200">
              <a:solidFill>
                <a:schemeClr val="tx1"/>
              </a:solidFill>
              <a:effectLst/>
              <a:latin typeface="+mn-lt"/>
              <a:ea typeface="+mn-ea"/>
              <a:cs typeface="+mn-cs"/>
            </a:rPr>
            <a:t>百万円、「余市町ふるさと応援寄附金基金」から</a:t>
          </a:r>
          <a:r>
            <a:rPr kumimoji="1" lang="en-US" altLang="ja-JP" sz="1200">
              <a:solidFill>
                <a:schemeClr val="tx1"/>
              </a:solidFill>
              <a:effectLst/>
              <a:latin typeface="+mn-lt"/>
              <a:ea typeface="+mn-ea"/>
              <a:cs typeface="+mn-cs"/>
            </a:rPr>
            <a:t>207</a:t>
          </a:r>
          <a:r>
            <a:rPr kumimoji="1" lang="ja-JP" altLang="ja-JP" sz="1200">
              <a:solidFill>
                <a:schemeClr val="tx1"/>
              </a:solidFill>
              <a:effectLst/>
              <a:latin typeface="+mn-lt"/>
              <a:ea typeface="+mn-ea"/>
              <a:cs typeface="+mn-cs"/>
            </a:rPr>
            <a:t>百万円を取り崩した一方、積立金は「財政調整基金」に</a:t>
          </a:r>
          <a:r>
            <a:rPr kumimoji="1" lang="en-US" altLang="ja-JP" sz="1200">
              <a:solidFill>
                <a:schemeClr val="tx1"/>
              </a:solidFill>
              <a:effectLst/>
              <a:latin typeface="+mn-lt"/>
              <a:ea typeface="+mn-ea"/>
              <a:cs typeface="+mn-cs"/>
            </a:rPr>
            <a:t>225</a:t>
          </a:r>
          <a:r>
            <a:rPr kumimoji="1" lang="ja-JP" altLang="en-US" sz="1200">
              <a:solidFill>
                <a:schemeClr val="tx1"/>
              </a:solidFill>
              <a:effectLst/>
              <a:latin typeface="+mn-lt"/>
              <a:ea typeface="+mn-ea"/>
              <a:cs typeface="+mn-cs"/>
            </a:rPr>
            <a:t>百万円</a:t>
          </a:r>
          <a:r>
            <a:rPr kumimoji="1" lang="ja-JP" altLang="ja-JP" sz="1200">
              <a:solidFill>
                <a:schemeClr val="tx1"/>
              </a:solidFill>
              <a:effectLst/>
              <a:latin typeface="+mn-lt"/>
              <a:ea typeface="+mn-ea"/>
              <a:cs typeface="+mn-cs"/>
            </a:rPr>
            <a:t>、「余市町ふるさと応援寄附金基金」に</a:t>
          </a:r>
          <a:r>
            <a:rPr kumimoji="1" lang="en-US" altLang="ja-JP" sz="1200">
              <a:solidFill>
                <a:schemeClr val="tx1"/>
              </a:solidFill>
              <a:effectLst/>
              <a:latin typeface="+mn-lt"/>
              <a:ea typeface="+mn-ea"/>
              <a:cs typeface="+mn-cs"/>
            </a:rPr>
            <a:t>347</a:t>
          </a:r>
          <a:r>
            <a:rPr kumimoji="1" lang="ja-JP" altLang="ja-JP" sz="1200">
              <a:solidFill>
                <a:schemeClr val="tx1"/>
              </a:solidFill>
              <a:effectLst/>
              <a:latin typeface="+mn-lt"/>
              <a:ea typeface="+mn-ea"/>
              <a:cs typeface="+mn-cs"/>
            </a:rPr>
            <a:t>百万円となり、基金全体としては</a:t>
          </a:r>
          <a:r>
            <a:rPr kumimoji="1" lang="en-US" altLang="ja-JP" sz="1200">
              <a:solidFill>
                <a:schemeClr val="tx1"/>
              </a:solidFill>
              <a:effectLst/>
              <a:latin typeface="+mn-lt"/>
              <a:ea typeface="+mn-ea"/>
              <a:cs typeface="+mn-cs"/>
            </a:rPr>
            <a:t>265</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増</a:t>
          </a:r>
          <a:r>
            <a:rPr kumimoji="1" lang="ja-JP" altLang="ja-JP" sz="1200">
              <a:solidFill>
                <a:schemeClr val="tx1"/>
              </a:solidFill>
              <a:effectLst/>
              <a:latin typeface="+mn-lt"/>
              <a:ea typeface="+mn-ea"/>
              <a:cs typeface="+mn-cs"/>
            </a:rPr>
            <a:t>となった。</a:t>
          </a:r>
          <a:endParaRPr lang="ja-JP" altLang="ja-JP" sz="1600">
            <a:solidFill>
              <a:schemeClr val="tx1"/>
            </a:solidFill>
            <a:effectLst/>
          </a:endParaRPr>
        </a:p>
        <a:p>
          <a:r>
            <a:rPr kumimoji="1" lang="en-US" altLang="ja-JP" sz="1200">
              <a:solidFill>
                <a:schemeClr val="tx1"/>
              </a:solidFill>
              <a:effectLst/>
              <a:latin typeface="+mn-lt"/>
              <a:ea typeface="+mn-ea"/>
              <a:cs typeface="+mn-cs"/>
            </a:rPr>
            <a:t>  </a:t>
          </a:r>
        </a:p>
        <a:p>
          <a:r>
            <a:rPr kumimoji="1" lang="ja-JP" altLang="ja-JP" sz="1200">
              <a:solidFill>
                <a:schemeClr val="tx1"/>
              </a:solidFill>
              <a:effectLst/>
              <a:latin typeface="+mn-lt"/>
              <a:ea typeface="+mn-ea"/>
              <a:cs typeface="+mn-cs"/>
            </a:rPr>
            <a:t>（今後の方針）</a:t>
          </a:r>
          <a:endParaRPr lang="ja-JP" altLang="ja-JP" sz="16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　　余市町ふるさと応援寄附金は増加傾向にあるものの、今後、公共施設の老朽化対策にかかる取り崩しが予定されており、財政調整基金や減債基金からも毎年取り崩しを行っていることから、歳出抑制に努めるとともに、計画的な積立を行う予定である。</a:t>
          </a:r>
          <a:endParaRPr lang="ja-JP" altLang="ja-JP" sz="16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（基金の使途）</a:t>
          </a:r>
          <a:endParaRPr lang="ja-JP" altLang="ja-JP" sz="1600">
            <a:solidFill>
              <a:schemeClr val="tx1"/>
            </a:solidFill>
            <a:effectLst/>
          </a:endParaRPr>
        </a:p>
        <a:p>
          <a:r>
            <a:rPr kumimoji="1" lang="ja-JP" altLang="ja-JP" sz="1200">
              <a:solidFill>
                <a:schemeClr val="tx1"/>
              </a:solidFill>
              <a:effectLst/>
              <a:latin typeface="+mn-lt"/>
              <a:ea typeface="+mn-ea"/>
              <a:cs typeface="+mn-cs"/>
            </a:rPr>
            <a:t>　　・余市町ふるさと応援寄附金基金：余市町のまちづくりを応援しようとする個人又は団体から広く寄附金を募り、当該寄附金を財源として</a:t>
          </a:r>
          <a:endParaRPr lang="ja-JP" altLang="ja-JP" sz="1600">
            <a:solidFill>
              <a:schemeClr val="tx1"/>
            </a:solidFill>
            <a:effectLst/>
          </a:endParaRPr>
        </a:p>
        <a:p>
          <a:r>
            <a:rPr kumimoji="1" lang="ja-JP" altLang="ja-JP" sz="1200">
              <a:solidFill>
                <a:schemeClr val="tx1"/>
              </a:solidFill>
              <a:effectLst/>
              <a:latin typeface="+mn-lt"/>
              <a:ea typeface="+mn-ea"/>
              <a:cs typeface="+mn-cs"/>
            </a:rPr>
            <a:t>　　　　　　　　　　　　　　　　　　　　　　　</a:t>
          </a:r>
          <a:r>
            <a:rPr kumimoji="1" lang="ja-JP" altLang="ja-JP" sz="1200" baseline="0">
              <a:solidFill>
                <a:schemeClr val="tx1"/>
              </a:solidFill>
              <a:effectLst/>
              <a:latin typeface="+mn-lt"/>
              <a:ea typeface="+mn-ea"/>
              <a:cs typeface="+mn-cs"/>
            </a:rPr>
            <a:t> </a:t>
          </a:r>
          <a:r>
            <a:rPr kumimoji="1" lang="ja-JP" altLang="ja-JP" sz="1200">
              <a:solidFill>
                <a:schemeClr val="tx1"/>
              </a:solidFill>
              <a:effectLst/>
              <a:latin typeface="+mn-lt"/>
              <a:ea typeface="+mn-ea"/>
              <a:cs typeface="+mn-cs"/>
            </a:rPr>
            <a:t>事業を実施することにより、活力と魅力に満ちた個性あるふるさとづくりを行うため</a:t>
          </a:r>
          <a:endParaRPr lang="ja-JP" altLang="ja-JP" sz="16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　　・余市町公共施設建設整備基金：公共施設</a:t>
          </a: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社会福祉施設及び教育施設を除く</a:t>
          </a: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の建設及び整備に要する経費の財源に充てるため</a:t>
          </a:r>
          <a:endParaRPr lang="ja-JP" altLang="ja-JP" sz="16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　　・余市町職員等退職手当負担金基金：職員等の退職手当特別負担金の支払額を確保するため</a:t>
          </a:r>
          <a:endParaRPr lang="ja-JP" altLang="ja-JP" sz="16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　　・余市町社会福祉施設等建設基金：社会福祉施設等の建設、整備及び助成に要する経費の財源に充てるため</a:t>
          </a:r>
          <a:endParaRPr lang="ja-JP" altLang="ja-JP" sz="1600">
            <a:solidFill>
              <a:schemeClr val="tx1"/>
            </a:solidFill>
            <a:effectLst/>
          </a:endParaRPr>
        </a:p>
        <a:p>
          <a:r>
            <a:rPr kumimoji="1" lang="ja-JP" altLang="ja-JP" sz="1200">
              <a:solidFill>
                <a:schemeClr val="tx1"/>
              </a:solidFill>
              <a:effectLst/>
              <a:latin typeface="+mn-lt"/>
              <a:ea typeface="+mn-ea"/>
              <a:cs typeface="+mn-cs"/>
            </a:rPr>
            <a:t>　　・余市町教育施設建設整備基金：教育施設の建設及び整備に要する経費の財源に充てるため</a:t>
          </a:r>
          <a:endParaRPr lang="ja-JP" altLang="ja-JP" sz="1600">
            <a:solidFill>
              <a:schemeClr val="tx1"/>
            </a:solidFill>
            <a:effectLst/>
          </a:endParaRPr>
        </a:p>
        <a:p>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r>
            <a:rPr kumimoji="1" lang="ja-JP" altLang="ja-JP" sz="1200">
              <a:solidFill>
                <a:schemeClr val="tx1"/>
              </a:solidFill>
              <a:effectLst/>
              <a:latin typeface="+mn-lt"/>
              <a:ea typeface="+mn-ea"/>
              <a:cs typeface="+mn-cs"/>
            </a:rPr>
            <a:t>　　・余市町ふるさと応援寄附金基金：</a:t>
          </a:r>
          <a:r>
            <a:rPr kumimoji="1" lang="en-US" altLang="ja-JP" sz="1200">
              <a:solidFill>
                <a:schemeClr val="tx1"/>
              </a:solidFill>
              <a:effectLst/>
              <a:latin typeface="+mn-lt"/>
              <a:ea typeface="+mn-ea"/>
              <a:cs typeface="+mn-cs"/>
            </a:rPr>
            <a:t>207</a:t>
          </a:r>
          <a:r>
            <a:rPr kumimoji="1" lang="ja-JP" altLang="ja-JP" sz="1200">
              <a:solidFill>
                <a:schemeClr val="tx1"/>
              </a:solidFill>
              <a:effectLst/>
              <a:latin typeface="+mn-lt"/>
              <a:ea typeface="+mn-ea"/>
              <a:cs typeface="+mn-cs"/>
            </a:rPr>
            <a:t>百万円を取り崩した一方、寄附金積み立てにより</a:t>
          </a:r>
          <a:r>
            <a:rPr kumimoji="1" lang="en-US" altLang="ja-JP" sz="1200">
              <a:solidFill>
                <a:schemeClr val="tx1"/>
              </a:solidFill>
              <a:effectLst/>
              <a:latin typeface="+mn-lt"/>
              <a:ea typeface="+mn-ea"/>
              <a:cs typeface="+mn-cs"/>
            </a:rPr>
            <a:t>347</a:t>
          </a:r>
          <a:r>
            <a:rPr kumimoji="1" lang="ja-JP" altLang="ja-JP" sz="1200">
              <a:solidFill>
                <a:schemeClr val="tx1"/>
              </a:solidFill>
              <a:effectLst/>
              <a:latin typeface="+mn-lt"/>
              <a:ea typeface="+mn-ea"/>
              <a:cs typeface="+mn-cs"/>
            </a:rPr>
            <a:t>百万円積み立てたことにより</a:t>
          </a:r>
          <a:r>
            <a:rPr kumimoji="1" lang="en-US" altLang="ja-JP" sz="1200">
              <a:solidFill>
                <a:schemeClr val="tx1"/>
              </a:solidFill>
              <a:effectLst/>
              <a:latin typeface="+mn-lt"/>
              <a:ea typeface="+mn-ea"/>
              <a:cs typeface="+mn-cs"/>
            </a:rPr>
            <a:t>140</a:t>
          </a:r>
          <a:r>
            <a:rPr kumimoji="1" lang="ja-JP" altLang="ja-JP" sz="1200">
              <a:solidFill>
                <a:schemeClr val="tx1"/>
              </a:solidFill>
              <a:effectLst/>
              <a:latin typeface="+mn-lt"/>
              <a:ea typeface="+mn-ea"/>
              <a:cs typeface="+mn-cs"/>
            </a:rPr>
            <a:t>百万円の増</a:t>
          </a:r>
          <a:endParaRPr lang="ja-JP" altLang="ja-JP" sz="16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　　・余市町教育施設建設整備基金：小中学校の改修整備のため</a:t>
          </a:r>
          <a:r>
            <a:rPr kumimoji="1" lang="en-US" altLang="ja-JP" sz="1200">
              <a:solidFill>
                <a:schemeClr val="tx1"/>
              </a:solidFill>
              <a:effectLst/>
              <a:latin typeface="+mn-lt"/>
              <a:ea typeface="+mn-ea"/>
              <a:cs typeface="+mn-cs"/>
            </a:rPr>
            <a:t>14</a:t>
          </a:r>
          <a:r>
            <a:rPr kumimoji="1" lang="ja-JP" altLang="ja-JP" sz="1200">
              <a:solidFill>
                <a:schemeClr val="tx1"/>
              </a:solidFill>
              <a:effectLst/>
              <a:latin typeface="+mn-lt"/>
              <a:ea typeface="+mn-ea"/>
              <a:cs typeface="+mn-cs"/>
            </a:rPr>
            <a:t>百万円を取り崩したことによる減</a:t>
          </a:r>
          <a:endParaRPr lang="ja-JP" altLang="ja-JP" sz="1600">
            <a:solidFill>
              <a:schemeClr val="tx1"/>
            </a:solidFill>
            <a:effectLst/>
          </a:endParaRPr>
        </a:p>
        <a:p>
          <a:r>
            <a:rPr kumimoji="1" lang="ja-JP" altLang="ja-JP" sz="1200">
              <a:solidFill>
                <a:schemeClr val="tx1"/>
              </a:solidFill>
              <a:effectLst/>
              <a:latin typeface="+mn-lt"/>
              <a:ea typeface="+mn-ea"/>
              <a:cs typeface="+mn-cs"/>
            </a:rPr>
            <a:t>（今後の方針）</a:t>
          </a:r>
          <a:endParaRPr lang="ja-JP" altLang="ja-JP" sz="1600">
            <a:solidFill>
              <a:schemeClr val="tx1"/>
            </a:solidFill>
            <a:effectLst/>
          </a:endParaRPr>
        </a:p>
        <a:p>
          <a:pPr eaLnBrk="1" fontAlgn="auto" latinLnBrk="0" hangingPunct="1"/>
          <a:r>
            <a:rPr kumimoji="1" lang="ja-JP" altLang="en-US" sz="1200">
              <a:solidFill>
                <a:schemeClr val="tx1"/>
              </a:solidFill>
              <a:effectLst/>
              <a:latin typeface="+mn-lt"/>
              <a:ea typeface="+mn-ea"/>
              <a:cs typeface="+mn-cs"/>
            </a:rPr>
            <a:t>　　寄附金額の増に伴って「余市町ふるさと応援寄附金基金」が増加傾向にある一方で、</a:t>
          </a:r>
          <a:r>
            <a:rPr kumimoji="1" lang="ja-JP" altLang="ja-JP" sz="1200">
              <a:solidFill>
                <a:schemeClr val="tx1"/>
              </a:solidFill>
              <a:effectLst/>
              <a:latin typeface="+mn-lt"/>
              <a:ea typeface="+mn-ea"/>
              <a:cs typeface="+mn-cs"/>
            </a:rPr>
            <a:t>令和</a:t>
          </a:r>
          <a:r>
            <a:rPr kumimoji="1" lang="ja-JP" altLang="en-US" sz="1200">
              <a:solidFill>
                <a:schemeClr val="tx1"/>
              </a:solidFill>
              <a:effectLst/>
              <a:latin typeface="+mn-lt"/>
              <a:ea typeface="+mn-ea"/>
              <a:cs typeface="+mn-cs"/>
            </a:rPr>
            <a:t>４</a:t>
          </a:r>
          <a:r>
            <a:rPr kumimoji="1" lang="ja-JP" altLang="ja-JP" sz="1200">
              <a:solidFill>
                <a:schemeClr val="tx1"/>
              </a:solidFill>
              <a:effectLst/>
              <a:latin typeface="+mn-lt"/>
              <a:ea typeface="+mn-ea"/>
              <a:cs typeface="+mn-cs"/>
            </a:rPr>
            <a:t>年度</a:t>
          </a:r>
          <a:r>
            <a:rPr kumimoji="1" lang="ja-JP" altLang="en-US" sz="1200">
              <a:solidFill>
                <a:schemeClr val="tx1"/>
              </a:solidFill>
              <a:effectLst/>
              <a:latin typeface="+mn-lt"/>
              <a:ea typeface="+mn-ea"/>
              <a:cs typeface="+mn-cs"/>
            </a:rPr>
            <a:t>から</a:t>
          </a:r>
          <a:r>
            <a:rPr kumimoji="1" lang="ja-JP" altLang="ja-JP" sz="1200">
              <a:solidFill>
                <a:schemeClr val="tx1"/>
              </a:solidFill>
              <a:effectLst/>
              <a:latin typeface="+mn-lt"/>
              <a:ea typeface="+mn-ea"/>
              <a:cs typeface="+mn-cs"/>
            </a:rPr>
            <a:t>の総合計画に基づき</a:t>
          </a:r>
          <a:r>
            <a:rPr kumimoji="1" lang="ja-JP" altLang="en-US" sz="1200" baseline="0">
              <a:solidFill>
                <a:schemeClr val="tx1"/>
              </a:solidFill>
              <a:effectLst/>
              <a:latin typeface="+mn-lt"/>
              <a:ea typeface="+mn-ea"/>
              <a:cs typeface="+mn-cs"/>
            </a:rPr>
            <a:t> </a:t>
          </a:r>
          <a:r>
            <a:rPr kumimoji="1" lang="ja-JP" altLang="ja-JP" sz="1200">
              <a:solidFill>
                <a:schemeClr val="tx1"/>
              </a:solidFill>
              <a:effectLst/>
              <a:latin typeface="+mn-lt"/>
              <a:ea typeface="+mn-ea"/>
              <a:cs typeface="+mn-cs"/>
            </a:rPr>
            <a:t>今後予定されている、</a:t>
          </a:r>
          <a:endParaRPr kumimoji="1" lang="en-US" altLang="ja-JP" sz="1200">
            <a:solidFill>
              <a:schemeClr val="tx1"/>
            </a:solidFill>
            <a:effectLst/>
            <a:latin typeface="+mn-lt"/>
            <a:ea typeface="+mn-ea"/>
            <a:cs typeface="+mn-cs"/>
          </a:endParaRPr>
        </a:p>
        <a:p>
          <a:pPr eaLnBrk="1" fontAlgn="auto" latinLnBrk="0" hangingPunct="1"/>
          <a:r>
            <a:rPr kumimoji="1" lang="en-US" altLang="ja-JP"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公共施設や教育施設の老朽化対策にかかる取り崩し</a:t>
          </a:r>
          <a:r>
            <a:rPr kumimoji="1" lang="ja-JP" altLang="en-US" sz="1200">
              <a:solidFill>
                <a:schemeClr val="tx1"/>
              </a:solidFill>
              <a:effectLst/>
              <a:latin typeface="+mn-lt"/>
              <a:ea typeface="+mn-ea"/>
              <a:cs typeface="+mn-cs"/>
            </a:rPr>
            <a:t>が見込まれる。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r>
            <a:rPr kumimoji="1" lang="ja-JP" altLang="ja-JP" sz="1200">
              <a:solidFill>
                <a:schemeClr val="tx1"/>
              </a:solidFill>
              <a:effectLst/>
              <a:latin typeface="+mn-lt"/>
              <a:ea typeface="+mn-ea"/>
              <a:cs typeface="+mn-cs"/>
            </a:rPr>
            <a:t>　　</a:t>
          </a:r>
          <a:r>
            <a:rPr kumimoji="1" lang="en-US" altLang="ja-JP"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財政運営資金として年度当初に</a:t>
          </a:r>
          <a:r>
            <a:rPr kumimoji="1" lang="en-US" altLang="ja-JP" sz="1200">
              <a:solidFill>
                <a:schemeClr val="tx1"/>
              </a:solidFill>
              <a:effectLst/>
              <a:latin typeface="+mn-lt"/>
              <a:ea typeface="+mn-ea"/>
              <a:cs typeface="+mn-cs"/>
            </a:rPr>
            <a:t>70</a:t>
          </a:r>
          <a:r>
            <a:rPr kumimoji="1" lang="ja-JP" altLang="ja-JP" sz="1200">
              <a:solidFill>
                <a:schemeClr val="tx1"/>
              </a:solidFill>
              <a:effectLst/>
              <a:latin typeface="+mn-lt"/>
              <a:ea typeface="+mn-ea"/>
              <a:cs typeface="+mn-cs"/>
            </a:rPr>
            <a:t>百万円を取り崩した一方、</a:t>
          </a:r>
          <a:endParaRPr lang="ja-JP" altLang="ja-JP" sz="1600">
            <a:solidFill>
              <a:schemeClr val="tx1"/>
            </a:solidFill>
            <a:effectLst/>
          </a:endParaRPr>
        </a:p>
        <a:p>
          <a:r>
            <a:rPr kumimoji="1" lang="ja-JP" altLang="ja-JP" sz="1200">
              <a:solidFill>
                <a:schemeClr val="tx1"/>
              </a:solidFill>
              <a:effectLst/>
              <a:latin typeface="+mn-lt"/>
              <a:ea typeface="+mn-ea"/>
              <a:cs typeface="+mn-cs"/>
            </a:rPr>
            <a:t>　年度末に預金利子及び運用利子を併せた積立額が</a:t>
          </a:r>
          <a:r>
            <a:rPr kumimoji="1" lang="en-US" altLang="ja-JP" sz="1200">
              <a:solidFill>
                <a:schemeClr val="tx1"/>
              </a:solidFill>
              <a:effectLst/>
              <a:latin typeface="+mn-lt"/>
              <a:ea typeface="+mn-ea"/>
              <a:cs typeface="+mn-cs"/>
            </a:rPr>
            <a:t>225</a:t>
          </a:r>
          <a:r>
            <a:rPr kumimoji="1" lang="ja-JP" altLang="ja-JP" sz="1200">
              <a:solidFill>
                <a:schemeClr val="tx1"/>
              </a:solidFill>
              <a:effectLst/>
              <a:latin typeface="+mn-lt"/>
              <a:ea typeface="+mn-ea"/>
              <a:cs typeface="+mn-cs"/>
            </a:rPr>
            <a:t>百万円となり、</a:t>
          </a:r>
          <a:r>
            <a:rPr kumimoji="1" lang="en-US" altLang="ja-JP" sz="1200">
              <a:solidFill>
                <a:schemeClr val="tx1"/>
              </a:solidFill>
              <a:effectLst/>
              <a:latin typeface="+mn-lt"/>
              <a:ea typeface="+mn-ea"/>
              <a:cs typeface="+mn-cs"/>
            </a:rPr>
            <a:t>155</a:t>
          </a:r>
          <a:r>
            <a:rPr kumimoji="1" lang="ja-JP" altLang="ja-JP" sz="1200">
              <a:solidFill>
                <a:schemeClr val="tx1"/>
              </a:solidFill>
              <a:effectLst/>
              <a:latin typeface="+mn-lt"/>
              <a:ea typeface="+mn-ea"/>
              <a:cs typeface="+mn-cs"/>
            </a:rPr>
            <a:t>百万円の増となった</a:t>
          </a:r>
          <a:r>
            <a:rPr kumimoji="1" lang="ja-JP" altLang="en-US" sz="1200">
              <a:solidFill>
                <a:schemeClr val="tx1"/>
              </a:solidFill>
              <a:effectLst/>
              <a:latin typeface="+mn-lt"/>
              <a:ea typeface="+mn-ea"/>
              <a:cs typeface="+mn-cs"/>
            </a:rPr>
            <a:t>。</a:t>
          </a:r>
          <a:endParaRPr lang="ja-JP" altLang="ja-JP" sz="1600">
            <a:solidFill>
              <a:schemeClr val="tx1"/>
            </a:solidFill>
            <a:effectLst/>
          </a:endParaRPr>
        </a:p>
        <a:p>
          <a:r>
            <a:rPr kumimoji="1" lang="ja-JP" altLang="ja-JP" sz="1200">
              <a:solidFill>
                <a:schemeClr val="tx1"/>
              </a:solidFill>
              <a:effectLst/>
              <a:latin typeface="+mn-lt"/>
              <a:ea typeface="+mn-ea"/>
              <a:cs typeface="+mn-cs"/>
            </a:rPr>
            <a:t>　</a:t>
          </a:r>
          <a:endParaRPr lang="ja-JP" altLang="ja-JP" sz="1600">
            <a:solidFill>
              <a:schemeClr val="tx1"/>
            </a:solidFill>
            <a:effectLst/>
          </a:endParaRPr>
        </a:p>
        <a:p>
          <a:r>
            <a:rPr kumimoji="1" lang="ja-JP" altLang="ja-JP" sz="1200">
              <a:solidFill>
                <a:schemeClr val="tx1"/>
              </a:solidFill>
              <a:effectLst/>
              <a:latin typeface="+mn-lt"/>
              <a:ea typeface="+mn-ea"/>
              <a:cs typeface="+mn-cs"/>
            </a:rPr>
            <a:t>（今後の方針）</a:t>
          </a:r>
          <a:endParaRPr lang="ja-JP" altLang="ja-JP" sz="1600">
            <a:solidFill>
              <a:schemeClr val="tx1"/>
            </a:solidFill>
            <a:effectLst/>
          </a:endParaRPr>
        </a:p>
        <a:p>
          <a:pPr eaLnBrk="1" fontAlgn="auto" latinLnBrk="0" hangingPunct="1"/>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財政調整基金の残高は、標準財政規模の</a:t>
          </a:r>
          <a:r>
            <a:rPr kumimoji="1" lang="en-US" altLang="ja-JP" sz="1200">
              <a:solidFill>
                <a:schemeClr val="tx1"/>
              </a:solidFill>
              <a:effectLst/>
              <a:latin typeface="+mn-lt"/>
              <a:ea typeface="+mn-ea"/>
              <a:cs typeface="+mn-cs"/>
            </a:rPr>
            <a:t>10</a:t>
          </a:r>
          <a:r>
            <a:rPr kumimoji="1" lang="ja-JP" altLang="ja-JP" sz="1200">
              <a:solidFill>
                <a:schemeClr val="tx1"/>
              </a:solidFill>
              <a:effectLst/>
              <a:latin typeface="+mn-lt"/>
              <a:ea typeface="+mn-ea"/>
              <a:cs typeface="+mn-cs"/>
            </a:rPr>
            <a:t>％から</a:t>
          </a:r>
          <a:r>
            <a:rPr kumimoji="1" lang="en-US" altLang="ja-JP" sz="1200">
              <a:solidFill>
                <a:schemeClr val="tx1"/>
              </a:solidFill>
              <a:effectLst/>
              <a:latin typeface="+mn-lt"/>
              <a:ea typeface="+mn-ea"/>
              <a:cs typeface="+mn-cs"/>
            </a:rPr>
            <a:t>20</a:t>
          </a:r>
          <a:r>
            <a:rPr kumimoji="1" lang="ja-JP" altLang="ja-JP" sz="1200">
              <a:solidFill>
                <a:schemeClr val="tx1"/>
              </a:solidFill>
              <a:effectLst/>
              <a:latin typeface="+mn-lt"/>
              <a:ea typeface="+mn-ea"/>
              <a:cs typeface="+mn-cs"/>
            </a:rPr>
            <a:t>％の範囲内となるように努めることとしている。</a:t>
          </a:r>
          <a:endParaRPr lang="ja-JP" altLang="ja-JP" sz="1600">
            <a:solidFill>
              <a:schemeClr val="tx1"/>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百万円取り崩したことにより減となった。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過疎対策事業債の本格的な元金償還が令和４年度から始まるため、それに備えて毎年度計画的に積立てを行う予定である。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18,253
18,111
140.59
11,865,615
11,569,145
280,019
5,768,031
6,273,529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年度より基準財政需要額の測定単位が平成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国勢調査人口に切り替わったため、基準財政需要額が減少したこと、算定に用いる徴収率の見直しにより市町村民税における基準財政収入額が増加したことで財政力指数は増加傾向にある。しかし、地方税収入が類似団体に比べて低く、平均を大きく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となっている。今後は、更なる滞納税額等の圧縮、徴収率向上に取組み、自主財源の確保を図るとともに引き続き徹底した歳出削減に努めることにより財政の健全化を図る。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2" name="直線コネクタ 71"/>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5" name="直線コネクタ 74"/>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8" name="直線コネクタ 77"/>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14288</xdr:rowOff>
    </xdr:to>
    <xdr:cxnSp macro="">
      <xdr:nvCxnSpPr>
        <xdr:cNvPr id="81" name="直線コネクタ 80"/>
        <xdr:cNvCxnSpPr/>
      </xdr:nvCxnSpPr>
      <xdr:spPr>
        <a:xfrm flipV="1">
          <a:off x="1447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134938</xdr:rowOff>
    </xdr:from>
    <xdr:to>
      <xdr:col>7</xdr:col>
      <xdr:colOff>31750</xdr:colOff>
      <xdr:row>44</xdr:row>
      <xdr:rowOff>65088</xdr:rowOff>
    </xdr:to>
    <xdr:sp macro="" textlink="">
      <xdr:nvSpPr>
        <xdr:cNvPr id="99" name="楕円 98"/>
        <xdr:cNvSpPr/>
      </xdr:nvSpPr>
      <xdr:spPr>
        <a:xfrm>
          <a:off x="1397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49865</xdr:rowOff>
    </xdr:from>
    <xdr:ext cx="762000" cy="259045"/>
    <xdr:sp macro="" textlink="">
      <xdr:nvSpPr>
        <xdr:cNvPr id="100" name="テキスト ボックス 99"/>
        <xdr:cNvSpPr txBox="1"/>
      </xdr:nvSpPr>
      <xdr:spPr>
        <a:xfrm>
          <a:off x="1066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人件費、扶助費、補助費等、繰出金に充当した一般財源は前年度に比べ減少、経常経費充当一般財源は大幅に減少した。また、地方消費税交付金や地方交付税などの経常一般財源収入額の増加もあり、経常収支比率は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％の減少となった。　しかし、新型コロナウイルス感染症拡大の影響のため、経常的な各種事務事業の執行率が低くなった特殊な事情もあり、また、老朽化した公共施設の整備・更新も今後取り組んでいく予定であることから、引き続き投資的経費にかかる新規発行債の抑制による公債費の縮減や事務事業の見直しの継続、経常経費の削減を図るとともに、町税の徴収率の向上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21802</xdr:rowOff>
    </xdr:from>
    <xdr:to>
      <xdr:col>23</xdr:col>
      <xdr:colOff>133350</xdr:colOff>
      <xdr:row>63</xdr:row>
      <xdr:rowOff>134408</xdr:rowOff>
    </xdr:to>
    <xdr:cxnSp macro="">
      <xdr:nvCxnSpPr>
        <xdr:cNvPr id="135" name="直線コネクタ 134"/>
        <xdr:cNvCxnSpPr/>
      </xdr:nvCxnSpPr>
      <xdr:spPr>
        <a:xfrm flipV="1">
          <a:off x="4114800" y="10823152"/>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134408</xdr:rowOff>
    </xdr:from>
    <xdr:to>
      <xdr:col>19</xdr:col>
      <xdr:colOff>133350</xdr:colOff>
      <xdr:row>64</xdr:row>
      <xdr:rowOff>79587</xdr:rowOff>
    </xdr:to>
    <xdr:cxnSp macro="">
      <xdr:nvCxnSpPr>
        <xdr:cNvPr id="138" name="直線コネクタ 137"/>
        <xdr:cNvCxnSpPr/>
      </xdr:nvCxnSpPr>
      <xdr:spPr>
        <a:xfrm flipV="1">
          <a:off x="3225800" y="10935758"/>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64</xdr:row>
      <xdr:rowOff>135890</xdr:rowOff>
    </xdr:to>
    <xdr:cxnSp macro="">
      <xdr:nvCxnSpPr>
        <xdr:cNvPr id="141" name="直線コネクタ 140"/>
        <xdr:cNvCxnSpPr/>
      </xdr:nvCxnSpPr>
      <xdr:spPr>
        <a:xfrm flipV="1">
          <a:off x="2336800" y="110523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64</xdr:row>
      <xdr:rowOff>135890</xdr:rowOff>
    </xdr:to>
    <xdr:cxnSp macro="">
      <xdr:nvCxnSpPr>
        <xdr:cNvPr id="144" name="直線コネクタ 143"/>
        <xdr:cNvCxnSpPr/>
      </xdr:nvCxnSpPr>
      <xdr:spPr>
        <a:xfrm>
          <a:off x="1447800" y="1104836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54" name="楕円 153"/>
        <xdr:cNvSpPr/>
      </xdr:nvSpPr>
      <xdr:spPr>
        <a:xfrm>
          <a:off x="4902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114529</xdr:rowOff>
    </xdr:from>
    <xdr:ext cx="762000" cy="259045"/>
    <xdr:sp macro="" textlink="">
      <xdr:nvSpPr>
        <xdr:cNvPr id="155" name="財政構造の弾力性該当値テキスト"/>
        <xdr:cNvSpPr txBox="1"/>
      </xdr:nvSpPr>
      <xdr:spPr>
        <a:xfrm>
          <a:off x="5041900" y="1074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83608</xdr:rowOff>
    </xdr:from>
    <xdr:to>
      <xdr:col>19</xdr:col>
      <xdr:colOff>184150</xdr:colOff>
      <xdr:row>64</xdr:row>
      <xdr:rowOff>13758</xdr:rowOff>
    </xdr:to>
    <xdr:sp macro="" textlink="">
      <xdr:nvSpPr>
        <xdr:cNvPr id="156" name="楕円 155"/>
        <xdr:cNvSpPr/>
      </xdr:nvSpPr>
      <xdr:spPr>
        <a:xfrm>
          <a:off x="4064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169985</xdr:rowOff>
    </xdr:from>
    <xdr:ext cx="736600" cy="259045"/>
    <xdr:sp macro="" textlink="">
      <xdr:nvSpPr>
        <xdr:cNvPr id="157" name="テキスト ボックス 156"/>
        <xdr:cNvSpPr txBox="1"/>
      </xdr:nvSpPr>
      <xdr:spPr>
        <a:xfrm>
          <a:off x="3733800" y="1097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8" name="楕円 157"/>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9" name="テキスト ボックス 158"/>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60" name="楕円 159"/>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61" name="テキスト ボックス 160"/>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62" name="楕円 161"/>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63" name="テキスト ボックス 162"/>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類似団体平均より上回ったが、要因としては内部管理経費の抑制を図ってきているが、新型コロナウイルス感染症対応地方創生臨時交付金等の事業実施により人件費・物件費ともに前年度よりも増加した。今後も引き続き効率的な行政運営と適正な定員管理に努め経費の削減を図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169962</xdr:rowOff>
    </xdr:from>
    <xdr:to>
      <xdr:col>23</xdr:col>
      <xdr:colOff>133350</xdr:colOff>
      <xdr:row>84</xdr:row>
      <xdr:rowOff>75416</xdr:rowOff>
    </xdr:to>
    <xdr:cxnSp macro="">
      <xdr:nvCxnSpPr>
        <xdr:cNvPr id="198" name="直線コネクタ 197"/>
        <xdr:cNvCxnSpPr/>
      </xdr:nvCxnSpPr>
      <xdr:spPr>
        <a:xfrm>
          <a:off x="4114800" y="14228862"/>
          <a:ext cx="838200" cy="2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129125</xdr:rowOff>
    </xdr:from>
    <xdr:to>
      <xdr:col>19</xdr:col>
      <xdr:colOff>133350</xdr:colOff>
      <xdr:row>82</xdr:row>
      <xdr:rowOff>169962</xdr:rowOff>
    </xdr:to>
    <xdr:cxnSp macro="">
      <xdr:nvCxnSpPr>
        <xdr:cNvPr id="201" name="直線コネクタ 200"/>
        <xdr:cNvCxnSpPr/>
      </xdr:nvCxnSpPr>
      <xdr:spPr>
        <a:xfrm>
          <a:off x="3225800" y="14188025"/>
          <a:ext cx="889000" cy="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127605</xdr:rowOff>
    </xdr:from>
    <xdr:to>
      <xdr:col>15</xdr:col>
      <xdr:colOff>82550</xdr:colOff>
      <xdr:row>82</xdr:row>
      <xdr:rowOff>129125</xdr:rowOff>
    </xdr:to>
    <xdr:cxnSp macro="">
      <xdr:nvCxnSpPr>
        <xdr:cNvPr id="204" name="直線コネクタ 203"/>
        <xdr:cNvCxnSpPr/>
      </xdr:nvCxnSpPr>
      <xdr:spPr>
        <a:xfrm>
          <a:off x="2336800" y="14186505"/>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47003</xdr:rowOff>
    </xdr:from>
    <xdr:to>
      <xdr:col>11</xdr:col>
      <xdr:colOff>31750</xdr:colOff>
      <xdr:row>82</xdr:row>
      <xdr:rowOff>127605</xdr:rowOff>
    </xdr:to>
    <xdr:cxnSp macro="">
      <xdr:nvCxnSpPr>
        <xdr:cNvPr id="207" name="直線コネクタ 206"/>
        <xdr:cNvCxnSpPr/>
      </xdr:nvCxnSpPr>
      <xdr:spPr>
        <a:xfrm>
          <a:off x="1447800" y="14105903"/>
          <a:ext cx="889000" cy="8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24616</xdr:rowOff>
    </xdr:from>
    <xdr:to>
      <xdr:col>23</xdr:col>
      <xdr:colOff>184150</xdr:colOff>
      <xdr:row>84</xdr:row>
      <xdr:rowOff>126216</xdr:rowOff>
    </xdr:to>
    <xdr:sp macro="" textlink="">
      <xdr:nvSpPr>
        <xdr:cNvPr id="217" name="楕円 216"/>
        <xdr:cNvSpPr/>
      </xdr:nvSpPr>
      <xdr:spPr>
        <a:xfrm>
          <a:off x="4902200" y="144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168143</xdr:rowOff>
    </xdr:from>
    <xdr:ext cx="762000" cy="259045"/>
    <xdr:sp macro="" textlink="">
      <xdr:nvSpPr>
        <xdr:cNvPr id="218" name="人件費・物件費等の状況該当値テキスト"/>
        <xdr:cNvSpPr txBox="1"/>
      </xdr:nvSpPr>
      <xdr:spPr>
        <a:xfrm>
          <a:off x="5041900" y="1439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119162</xdr:rowOff>
    </xdr:from>
    <xdr:to>
      <xdr:col>19</xdr:col>
      <xdr:colOff>184150</xdr:colOff>
      <xdr:row>83</xdr:row>
      <xdr:rowOff>49312</xdr:rowOff>
    </xdr:to>
    <xdr:sp macro="" textlink="">
      <xdr:nvSpPr>
        <xdr:cNvPr id="219" name="楕円 218"/>
        <xdr:cNvSpPr/>
      </xdr:nvSpPr>
      <xdr:spPr>
        <a:xfrm>
          <a:off x="4064000" y="1417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59489</xdr:rowOff>
    </xdr:from>
    <xdr:ext cx="736600" cy="259045"/>
    <xdr:sp macro="" textlink="">
      <xdr:nvSpPr>
        <xdr:cNvPr id="220" name="テキスト ボックス 219"/>
        <xdr:cNvSpPr txBox="1"/>
      </xdr:nvSpPr>
      <xdr:spPr>
        <a:xfrm>
          <a:off x="3733800" y="13946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78325</xdr:rowOff>
    </xdr:from>
    <xdr:to>
      <xdr:col>15</xdr:col>
      <xdr:colOff>133350</xdr:colOff>
      <xdr:row>83</xdr:row>
      <xdr:rowOff>8475</xdr:rowOff>
    </xdr:to>
    <xdr:sp macro="" textlink="">
      <xdr:nvSpPr>
        <xdr:cNvPr id="221" name="楕円 220"/>
        <xdr:cNvSpPr/>
      </xdr:nvSpPr>
      <xdr:spPr>
        <a:xfrm>
          <a:off x="3175000" y="14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18652</xdr:rowOff>
    </xdr:from>
    <xdr:ext cx="762000" cy="259045"/>
    <xdr:sp macro="" textlink="">
      <xdr:nvSpPr>
        <xdr:cNvPr id="222" name="テキスト ボックス 221"/>
        <xdr:cNvSpPr txBox="1"/>
      </xdr:nvSpPr>
      <xdr:spPr>
        <a:xfrm>
          <a:off x="2844800" y="1390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76805</xdr:rowOff>
    </xdr:from>
    <xdr:to>
      <xdr:col>11</xdr:col>
      <xdr:colOff>82550</xdr:colOff>
      <xdr:row>83</xdr:row>
      <xdr:rowOff>6955</xdr:rowOff>
    </xdr:to>
    <xdr:sp macro="" textlink="">
      <xdr:nvSpPr>
        <xdr:cNvPr id="223" name="楕円 222"/>
        <xdr:cNvSpPr/>
      </xdr:nvSpPr>
      <xdr:spPr>
        <a:xfrm>
          <a:off x="2286000" y="141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17132</xdr:rowOff>
    </xdr:from>
    <xdr:ext cx="762000" cy="259045"/>
    <xdr:sp macro="" textlink="">
      <xdr:nvSpPr>
        <xdr:cNvPr id="224" name="テキスト ボックス 223"/>
        <xdr:cNvSpPr txBox="1"/>
      </xdr:nvSpPr>
      <xdr:spPr>
        <a:xfrm>
          <a:off x="1955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167653</xdr:rowOff>
    </xdr:from>
    <xdr:to>
      <xdr:col>7</xdr:col>
      <xdr:colOff>31750</xdr:colOff>
      <xdr:row>82</xdr:row>
      <xdr:rowOff>97803</xdr:rowOff>
    </xdr:to>
    <xdr:sp macro="" textlink="">
      <xdr:nvSpPr>
        <xdr:cNvPr id="225" name="楕円 224"/>
        <xdr:cNvSpPr/>
      </xdr:nvSpPr>
      <xdr:spPr>
        <a:xfrm>
          <a:off x="1397000" y="1405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107980</xdr:rowOff>
    </xdr:from>
    <xdr:ext cx="762000" cy="259045"/>
    <xdr:sp macro="" textlink="">
      <xdr:nvSpPr>
        <xdr:cNvPr id="226" name="テキスト ボックス 225"/>
        <xdr:cNvSpPr txBox="1"/>
      </xdr:nvSpPr>
      <xdr:spPr>
        <a:xfrm>
          <a:off x="1066800" y="1382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ポイント上回っているものの、前年度比と同水準となっている。今後においても引き続き平均水準を維持できるよう努める。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99313</xdr:rowOff>
    </xdr:from>
    <xdr:to>
      <xdr:col>81</xdr:col>
      <xdr:colOff>44450</xdr:colOff>
      <xdr:row>85</xdr:row>
      <xdr:rowOff>99313</xdr:rowOff>
    </xdr:to>
    <xdr:cxnSp macro="">
      <xdr:nvCxnSpPr>
        <xdr:cNvPr id="258" name="直線コネクタ 257"/>
        <xdr:cNvCxnSpPr/>
      </xdr:nvCxnSpPr>
      <xdr:spPr>
        <a:xfrm>
          <a:off x="16179800" y="14672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89663</xdr:rowOff>
    </xdr:from>
    <xdr:to>
      <xdr:col>77</xdr:col>
      <xdr:colOff>44450</xdr:colOff>
      <xdr:row>85</xdr:row>
      <xdr:rowOff>99313</xdr:rowOff>
    </xdr:to>
    <xdr:cxnSp macro="">
      <xdr:nvCxnSpPr>
        <xdr:cNvPr id="261" name="直線コネクタ 260"/>
        <xdr:cNvCxnSpPr/>
      </xdr:nvCxnSpPr>
      <xdr:spPr>
        <a:xfrm>
          <a:off x="15290800" y="1466291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89663</xdr:rowOff>
    </xdr:from>
    <xdr:to>
      <xdr:col>72</xdr:col>
      <xdr:colOff>203200</xdr:colOff>
      <xdr:row>85</xdr:row>
      <xdr:rowOff>99313</xdr:rowOff>
    </xdr:to>
    <xdr:cxnSp macro="">
      <xdr:nvCxnSpPr>
        <xdr:cNvPr id="264" name="直線コネクタ 263"/>
        <xdr:cNvCxnSpPr/>
      </xdr:nvCxnSpPr>
      <xdr:spPr>
        <a:xfrm flipV="1">
          <a:off x="14401800" y="1466291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63771</xdr:rowOff>
    </xdr:from>
    <xdr:ext cx="762000" cy="259045"/>
    <xdr:sp macro="" textlink="">
      <xdr:nvSpPr>
        <xdr:cNvPr id="266" name="テキスト ボックス 265"/>
        <xdr:cNvSpPr txBox="1"/>
      </xdr:nvSpPr>
      <xdr:spPr>
        <a:xfrm>
          <a:off x="14909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99313</xdr:rowOff>
    </xdr:from>
    <xdr:to>
      <xdr:col>68</xdr:col>
      <xdr:colOff>152400</xdr:colOff>
      <xdr:row>85</xdr:row>
      <xdr:rowOff>118618</xdr:rowOff>
    </xdr:to>
    <xdr:cxnSp macro="">
      <xdr:nvCxnSpPr>
        <xdr:cNvPr id="267" name="直線コネクタ 266"/>
        <xdr:cNvCxnSpPr/>
      </xdr:nvCxnSpPr>
      <xdr:spPr>
        <a:xfrm flipV="1">
          <a:off x="13512800" y="1467256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48513</xdr:rowOff>
    </xdr:from>
    <xdr:to>
      <xdr:col>81</xdr:col>
      <xdr:colOff>95250</xdr:colOff>
      <xdr:row>85</xdr:row>
      <xdr:rowOff>150113</xdr:rowOff>
    </xdr:to>
    <xdr:sp macro="" textlink="">
      <xdr:nvSpPr>
        <xdr:cNvPr id="277" name="楕円 276"/>
        <xdr:cNvSpPr/>
      </xdr:nvSpPr>
      <xdr:spPr>
        <a:xfrm>
          <a:off x="169672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20590</xdr:rowOff>
    </xdr:from>
    <xdr:ext cx="762000" cy="259045"/>
    <xdr:sp macro="" textlink="">
      <xdr:nvSpPr>
        <xdr:cNvPr id="278" name="給与水準   （国との比較）該当値テキスト"/>
        <xdr:cNvSpPr txBox="1"/>
      </xdr:nvSpPr>
      <xdr:spPr>
        <a:xfrm>
          <a:off x="17106900" y="145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48513</xdr:rowOff>
    </xdr:from>
    <xdr:to>
      <xdr:col>77</xdr:col>
      <xdr:colOff>95250</xdr:colOff>
      <xdr:row>85</xdr:row>
      <xdr:rowOff>150113</xdr:rowOff>
    </xdr:to>
    <xdr:sp macro="" textlink="">
      <xdr:nvSpPr>
        <xdr:cNvPr id="279" name="楕円 278"/>
        <xdr:cNvSpPr/>
      </xdr:nvSpPr>
      <xdr:spPr>
        <a:xfrm>
          <a:off x="16129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134890</xdr:rowOff>
    </xdr:from>
    <xdr:ext cx="736600" cy="259045"/>
    <xdr:sp macro="" textlink="">
      <xdr:nvSpPr>
        <xdr:cNvPr id="280" name="テキスト ボックス 279"/>
        <xdr:cNvSpPr txBox="1"/>
      </xdr:nvSpPr>
      <xdr:spPr>
        <a:xfrm>
          <a:off x="15798800" y="1470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38863</xdr:rowOff>
    </xdr:from>
    <xdr:to>
      <xdr:col>73</xdr:col>
      <xdr:colOff>44450</xdr:colOff>
      <xdr:row>85</xdr:row>
      <xdr:rowOff>140463</xdr:rowOff>
    </xdr:to>
    <xdr:sp macro="" textlink="">
      <xdr:nvSpPr>
        <xdr:cNvPr id="281" name="楕円 280"/>
        <xdr:cNvSpPr/>
      </xdr:nvSpPr>
      <xdr:spPr>
        <a:xfrm>
          <a:off x="15240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125240</xdr:rowOff>
    </xdr:from>
    <xdr:ext cx="762000" cy="259045"/>
    <xdr:sp macro="" textlink="">
      <xdr:nvSpPr>
        <xdr:cNvPr id="282" name="テキスト ボックス 281"/>
        <xdr:cNvSpPr txBox="1"/>
      </xdr:nvSpPr>
      <xdr:spPr>
        <a:xfrm>
          <a:off x="149098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48513</xdr:rowOff>
    </xdr:from>
    <xdr:to>
      <xdr:col>68</xdr:col>
      <xdr:colOff>203200</xdr:colOff>
      <xdr:row>85</xdr:row>
      <xdr:rowOff>150113</xdr:rowOff>
    </xdr:to>
    <xdr:sp macro="" textlink="">
      <xdr:nvSpPr>
        <xdr:cNvPr id="283" name="楕円 282"/>
        <xdr:cNvSpPr/>
      </xdr:nvSpPr>
      <xdr:spPr>
        <a:xfrm>
          <a:off x="14351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134890</xdr:rowOff>
    </xdr:from>
    <xdr:ext cx="762000" cy="259045"/>
    <xdr:sp macro="" textlink="">
      <xdr:nvSpPr>
        <xdr:cNvPr id="284" name="テキスト ボックス 283"/>
        <xdr:cNvSpPr txBox="1"/>
      </xdr:nvSpPr>
      <xdr:spPr>
        <a:xfrm>
          <a:off x="140208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67818</xdr:rowOff>
    </xdr:from>
    <xdr:to>
      <xdr:col>64</xdr:col>
      <xdr:colOff>152400</xdr:colOff>
      <xdr:row>85</xdr:row>
      <xdr:rowOff>169418</xdr:rowOff>
    </xdr:to>
    <xdr:sp macro="" textlink="">
      <xdr:nvSpPr>
        <xdr:cNvPr id="285" name="楕円 284"/>
        <xdr:cNvSpPr/>
      </xdr:nvSpPr>
      <xdr:spPr>
        <a:xfrm>
          <a:off x="13462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154195</xdr:rowOff>
    </xdr:from>
    <xdr:ext cx="762000" cy="259045"/>
    <xdr:sp macro="" textlink="">
      <xdr:nvSpPr>
        <xdr:cNvPr id="286" name="テキスト ボックス 285"/>
        <xdr:cNvSpPr txBox="1"/>
      </xdr:nvSpPr>
      <xdr:spPr>
        <a:xfrm>
          <a:off x="13131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再任用職員の増により前年度比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人上回り、類似団体の平均水準を上回ったものの、職員の定員維持に努めたことで北海道市町村平均の平均水準を下回った。今後も計画的な職員採用を行い適切な定員管理に努める。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28222</xdr:rowOff>
    </xdr:from>
    <xdr:to>
      <xdr:col>81</xdr:col>
      <xdr:colOff>44450</xdr:colOff>
      <xdr:row>61</xdr:row>
      <xdr:rowOff>64417</xdr:rowOff>
    </xdr:to>
    <xdr:cxnSp macro="">
      <xdr:nvCxnSpPr>
        <xdr:cNvPr id="321" name="直線コネクタ 320"/>
        <xdr:cNvCxnSpPr/>
      </xdr:nvCxnSpPr>
      <xdr:spPr>
        <a:xfrm>
          <a:off x="16179800" y="1048667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119239</xdr:rowOff>
    </xdr:from>
    <xdr:to>
      <xdr:col>77</xdr:col>
      <xdr:colOff>44450</xdr:colOff>
      <xdr:row>61</xdr:row>
      <xdr:rowOff>28222</xdr:rowOff>
    </xdr:to>
    <xdr:cxnSp macro="">
      <xdr:nvCxnSpPr>
        <xdr:cNvPr id="324" name="直線コネクタ 323"/>
        <xdr:cNvCxnSpPr/>
      </xdr:nvCxnSpPr>
      <xdr:spPr>
        <a:xfrm>
          <a:off x="15290800" y="104062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84385</xdr:rowOff>
    </xdr:from>
    <xdr:to>
      <xdr:col>72</xdr:col>
      <xdr:colOff>203200</xdr:colOff>
      <xdr:row>60</xdr:row>
      <xdr:rowOff>119239</xdr:rowOff>
    </xdr:to>
    <xdr:cxnSp macro="">
      <xdr:nvCxnSpPr>
        <xdr:cNvPr id="327" name="直線コネクタ 326"/>
        <xdr:cNvCxnSpPr/>
      </xdr:nvCxnSpPr>
      <xdr:spPr>
        <a:xfrm>
          <a:off x="14401800" y="10371385"/>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84385</xdr:rowOff>
    </xdr:to>
    <xdr:cxnSp macro="">
      <xdr:nvCxnSpPr>
        <xdr:cNvPr id="330" name="直線コネクタ 329"/>
        <xdr:cNvCxnSpPr/>
      </xdr:nvCxnSpPr>
      <xdr:spPr>
        <a:xfrm>
          <a:off x="13512800" y="10348595"/>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13617</xdr:rowOff>
    </xdr:from>
    <xdr:to>
      <xdr:col>81</xdr:col>
      <xdr:colOff>95250</xdr:colOff>
      <xdr:row>61</xdr:row>
      <xdr:rowOff>115217</xdr:rowOff>
    </xdr:to>
    <xdr:sp macro="" textlink="">
      <xdr:nvSpPr>
        <xdr:cNvPr id="340" name="楕円 339"/>
        <xdr:cNvSpPr/>
      </xdr:nvSpPr>
      <xdr:spPr>
        <a:xfrm>
          <a:off x="169672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157144</xdr:rowOff>
    </xdr:from>
    <xdr:ext cx="762000" cy="259045"/>
    <xdr:sp macro="" textlink="">
      <xdr:nvSpPr>
        <xdr:cNvPr id="341" name="定員管理の状況該当値テキスト"/>
        <xdr:cNvSpPr txBox="1"/>
      </xdr:nvSpPr>
      <xdr:spPr>
        <a:xfrm>
          <a:off x="17106900" y="1044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148872</xdr:rowOff>
    </xdr:from>
    <xdr:to>
      <xdr:col>77</xdr:col>
      <xdr:colOff>95250</xdr:colOff>
      <xdr:row>61</xdr:row>
      <xdr:rowOff>79022</xdr:rowOff>
    </xdr:to>
    <xdr:sp macro="" textlink="">
      <xdr:nvSpPr>
        <xdr:cNvPr id="342" name="楕円 341"/>
        <xdr:cNvSpPr/>
      </xdr:nvSpPr>
      <xdr:spPr>
        <a:xfrm>
          <a:off x="16129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63799</xdr:rowOff>
    </xdr:from>
    <xdr:ext cx="736600" cy="259045"/>
    <xdr:sp macro="" textlink="">
      <xdr:nvSpPr>
        <xdr:cNvPr id="343" name="テキスト ボックス 342"/>
        <xdr:cNvSpPr txBox="1"/>
      </xdr:nvSpPr>
      <xdr:spPr>
        <a:xfrm>
          <a:off x="15798800" y="105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68439</xdr:rowOff>
    </xdr:from>
    <xdr:to>
      <xdr:col>73</xdr:col>
      <xdr:colOff>44450</xdr:colOff>
      <xdr:row>60</xdr:row>
      <xdr:rowOff>170039</xdr:rowOff>
    </xdr:to>
    <xdr:sp macro="" textlink="">
      <xdr:nvSpPr>
        <xdr:cNvPr id="344" name="楕円 343"/>
        <xdr:cNvSpPr/>
      </xdr:nvSpPr>
      <xdr:spPr>
        <a:xfrm>
          <a:off x="152400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8766</xdr:rowOff>
    </xdr:from>
    <xdr:ext cx="762000" cy="259045"/>
    <xdr:sp macro="" textlink="">
      <xdr:nvSpPr>
        <xdr:cNvPr id="345" name="テキスト ボックス 344"/>
        <xdr:cNvSpPr txBox="1"/>
      </xdr:nvSpPr>
      <xdr:spPr>
        <a:xfrm>
          <a:off x="14909800" y="1012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33585</xdr:rowOff>
    </xdr:from>
    <xdr:to>
      <xdr:col>68</xdr:col>
      <xdr:colOff>203200</xdr:colOff>
      <xdr:row>60</xdr:row>
      <xdr:rowOff>135185</xdr:rowOff>
    </xdr:to>
    <xdr:sp macro="" textlink="">
      <xdr:nvSpPr>
        <xdr:cNvPr id="346" name="楕円 345"/>
        <xdr:cNvSpPr/>
      </xdr:nvSpPr>
      <xdr:spPr>
        <a:xfrm>
          <a:off x="14351000" y="10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145362</xdr:rowOff>
    </xdr:from>
    <xdr:ext cx="762000" cy="259045"/>
    <xdr:sp macro="" textlink="">
      <xdr:nvSpPr>
        <xdr:cNvPr id="347" name="テキスト ボックス 346"/>
        <xdr:cNvSpPr txBox="1"/>
      </xdr:nvSpPr>
      <xdr:spPr>
        <a:xfrm>
          <a:off x="14020800" y="1008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8" name="楕円 347"/>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49" name="テキスト ボックス 348"/>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新規発行地方債の抑制、特別会計の繰出金のうち地方債の償還財源に充てたとされる準元利償還金の減少により、実質公債費比率は前年度より減少し、類似団体平均値も下回る結果となった。債務負担行為に基づく支出額も減少傾向にあることから、今後も維持できるよう努めるが、老朽化した公共施設の整備に伴い新規発行債が増加することも想定されることから、新規発行債と公債費のバランスを保ちながら、計画的な事業遂行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56896</xdr:rowOff>
    </xdr:from>
    <xdr:to>
      <xdr:col>81</xdr:col>
      <xdr:colOff>44450</xdr:colOff>
      <xdr:row>41</xdr:row>
      <xdr:rowOff>129286</xdr:rowOff>
    </xdr:to>
    <xdr:cxnSp macro="">
      <xdr:nvCxnSpPr>
        <xdr:cNvPr id="380" name="直線コネクタ 379"/>
        <xdr:cNvCxnSpPr/>
      </xdr:nvCxnSpPr>
      <xdr:spPr>
        <a:xfrm flipV="1">
          <a:off x="16179800" y="708634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42</xdr:row>
      <xdr:rowOff>20574</xdr:rowOff>
    </xdr:to>
    <xdr:cxnSp macro="">
      <xdr:nvCxnSpPr>
        <xdr:cNvPr id="383" name="直線コネクタ 382"/>
        <xdr:cNvCxnSpPr/>
      </xdr:nvCxnSpPr>
      <xdr:spPr>
        <a:xfrm flipV="1">
          <a:off x="15290800" y="715873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20574</xdr:rowOff>
    </xdr:from>
    <xdr:to>
      <xdr:col>72</xdr:col>
      <xdr:colOff>203200</xdr:colOff>
      <xdr:row>42</xdr:row>
      <xdr:rowOff>39878</xdr:rowOff>
    </xdr:to>
    <xdr:cxnSp macro="">
      <xdr:nvCxnSpPr>
        <xdr:cNvPr id="386" name="直線コネクタ 385"/>
        <xdr:cNvCxnSpPr/>
      </xdr:nvCxnSpPr>
      <xdr:spPr>
        <a:xfrm flipV="1">
          <a:off x="14401800" y="722147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64008</xdr:rowOff>
    </xdr:to>
    <xdr:cxnSp macro="">
      <xdr:nvCxnSpPr>
        <xdr:cNvPr id="389" name="直線コネクタ 388"/>
        <xdr:cNvCxnSpPr/>
      </xdr:nvCxnSpPr>
      <xdr:spPr>
        <a:xfrm flipV="1">
          <a:off x="13512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99" name="楕円 398"/>
        <xdr:cNvSpPr/>
      </xdr:nvSpPr>
      <xdr:spPr>
        <a:xfrm>
          <a:off x="169672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22623</xdr:rowOff>
    </xdr:from>
    <xdr:ext cx="762000" cy="259045"/>
    <xdr:sp macro="" textlink="">
      <xdr:nvSpPr>
        <xdr:cNvPr id="400" name="公債費負担の状況該当値テキスト"/>
        <xdr:cNvSpPr txBox="1"/>
      </xdr:nvSpPr>
      <xdr:spPr>
        <a:xfrm>
          <a:off x="17106900" y="68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1" name="楕円 400"/>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2" name="テキスト ボックス 401"/>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141224</xdr:rowOff>
    </xdr:from>
    <xdr:to>
      <xdr:col>73</xdr:col>
      <xdr:colOff>44450</xdr:colOff>
      <xdr:row>42</xdr:row>
      <xdr:rowOff>71374</xdr:rowOff>
    </xdr:to>
    <xdr:sp macro="" textlink="">
      <xdr:nvSpPr>
        <xdr:cNvPr id="403" name="楕円 402"/>
        <xdr:cNvSpPr/>
      </xdr:nvSpPr>
      <xdr:spPr>
        <a:xfrm>
          <a:off x="15240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404" name="テキスト ボックス 403"/>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5" name="楕円 404"/>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6" name="テキスト ボックス 405"/>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7" name="楕円 406"/>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8" name="テキスト ボックス 407"/>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会計及び公営企業会計において、公共施設の整備・更新事業による地方債残高の増加及び公営企業への繰出金が増加傾向にあったが、下水道事業会計において一部償還が終了したものがあり、元利償還に対する繰出金も大幅に減少し、将来負担額が大きく減少し、前年度に比べ減少となった。しかし、類似団体及び北海道の平均を依然として上回っており、今後においても老朽化した公共施設の整備・更新による施設整備事業の増加や下水道事業の広域化・共同化事業、基金充当事業の増加に伴う基金残高の減少も予測されることから、計画的な施設整備及び基金の積立等により将来負担比率上昇の軽減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115697</xdr:rowOff>
    </xdr:from>
    <xdr:to>
      <xdr:col>81</xdr:col>
      <xdr:colOff>44450</xdr:colOff>
      <xdr:row>17</xdr:row>
      <xdr:rowOff>74549</xdr:rowOff>
    </xdr:to>
    <xdr:cxnSp macro="">
      <xdr:nvCxnSpPr>
        <xdr:cNvPr id="438" name="直線コネクタ 437"/>
        <xdr:cNvCxnSpPr/>
      </xdr:nvCxnSpPr>
      <xdr:spPr>
        <a:xfrm flipV="1">
          <a:off x="16179800" y="2858897"/>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9" name="将来負担の状況平均値テキスト"/>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74549</xdr:rowOff>
    </xdr:from>
    <xdr:to>
      <xdr:col>77</xdr:col>
      <xdr:colOff>44450</xdr:colOff>
      <xdr:row>17</xdr:row>
      <xdr:rowOff>155385</xdr:rowOff>
    </xdr:to>
    <xdr:cxnSp macro="">
      <xdr:nvCxnSpPr>
        <xdr:cNvPr id="441" name="直線コネクタ 440"/>
        <xdr:cNvCxnSpPr/>
      </xdr:nvCxnSpPr>
      <xdr:spPr>
        <a:xfrm flipV="1">
          <a:off x="15290800" y="2989199"/>
          <a:ext cx="889000" cy="8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3" name="テキスト ボックス 442"/>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145733</xdr:rowOff>
    </xdr:from>
    <xdr:to>
      <xdr:col>72</xdr:col>
      <xdr:colOff>203200</xdr:colOff>
      <xdr:row>17</xdr:row>
      <xdr:rowOff>155385</xdr:rowOff>
    </xdr:to>
    <xdr:cxnSp macro="">
      <xdr:nvCxnSpPr>
        <xdr:cNvPr id="444" name="直線コネクタ 443"/>
        <xdr:cNvCxnSpPr/>
      </xdr:nvCxnSpPr>
      <xdr:spPr>
        <a:xfrm>
          <a:off x="14401800" y="306038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145733</xdr:rowOff>
    </xdr:from>
    <xdr:to>
      <xdr:col>68</xdr:col>
      <xdr:colOff>152400</xdr:colOff>
      <xdr:row>18</xdr:row>
      <xdr:rowOff>5652</xdr:rowOff>
    </xdr:to>
    <xdr:cxnSp macro="">
      <xdr:nvCxnSpPr>
        <xdr:cNvPr id="447" name="直線コネクタ 446"/>
        <xdr:cNvCxnSpPr/>
      </xdr:nvCxnSpPr>
      <xdr:spPr>
        <a:xfrm flipV="1">
          <a:off x="13512800" y="306038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9" name="テキスト ボックス 448"/>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51" name="テキスト ボックス 450"/>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64897</xdr:rowOff>
    </xdr:from>
    <xdr:to>
      <xdr:col>81</xdr:col>
      <xdr:colOff>95250</xdr:colOff>
      <xdr:row>16</xdr:row>
      <xdr:rowOff>166497</xdr:rowOff>
    </xdr:to>
    <xdr:sp macro="" textlink="">
      <xdr:nvSpPr>
        <xdr:cNvPr id="457" name="楕円 456"/>
        <xdr:cNvSpPr/>
      </xdr:nvSpPr>
      <xdr:spPr>
        <a:xfrm>
          <a:off x="16967200" y="28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36974</xdr:rowOff>
    </xdr:from>
    <xdr:ext cx="762000" cy="259045"/>
    <xdr:sp macro="" textlink="">
      <xdr:nvSpPr>
        <xdr:cNvPr id="458" name="将来負担の状況該当値テキスト"/>
        <xdr:cNvSpPr txBox="1"/>
      </xdr:nvSpPr>
      <xdr:spPr>
        <a:xfrm>
          <a:off x="17106900" y="278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23749</xdr:rowOff>
    </xdr:from>
    <xdr:to>
      <xdr:col>77</xdr:col>
      <xdr:colOff>95250</xdr:colOff>
      <xdr:row>17</xdr:row>
      <xdr:rowOff>125349</xdr:rowOff>
    </xdr:to>
    <xdr:sp macro="" textlink="">
      <xdr:nvSpPr>
        <xdr:cNvPr id="459" name="楕円 458"/>
        <xdr:cNvSpPr/>
      </xdr:nvSpPr>
      <xdr:spPr>
        <a:xfrm>
          <a:off x="16129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110126</xdr:rowOff>
    </xdr:from>
    <xdr:ext cx="736600" cy="259045"/>
    <xdr:sp macro="" textlink="">
      <xdr:nvSpPr>
        <xdr:cNvPr id="460" name="テキスト ボックス 459"/>
        <xdr:cNvSpPr txBox="1"/>
      </xdr:nvSpPr>
      <xdr:spPr>
        <a:xfrm>
          <a:off x="15798800" y="302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104585</xdr:rowOff>
    </xdr:from>
    <xdr:to>
      <xdr:col>73</xdr:col>
      <xdr:colOff>44450</xdr:colOff>
      <xdr:row>18</xdr:row>
      <xdr:rowOff>34735</xdr:rowOff>
    </xdr:to>
    <xdr:sp macro="" textlink="">
      <xdr:nvSpPr>
        <xdr:cNvPr id="461" name="楕円 460"/>
        <xdr:cNvSpPr/>
      </xdr:nvSpPr>
      <xdr:spPr>
        <a:xfrm>
          <a:off x="15240000" y="30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19512</xdr:rowOff>
    </xdr:from>
    <xdr:ext cx="762000" cy="259045"/>
    <xdr:sp macro="" textlink="">
      <xdr:nvSpPr>
        <xdr:cNvPr id="462" name="テキスト ボックス 461"/>
        <xdr:cNvSpPr txBox="1"/>
      </xdr:nvSpPr>
      <xdr:spPr>
        <a:xfrm>
          <a:off x="14909800" y="310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94933</xdr:rowOff>
    </xdr:from>
    <xdr:to>
      <xdr:col>68</xdr:col>
      <xdr:colOff>203200</xdr:colOff>
      <xdr:row>18</xdr:row>
      <xdr:rowOff>25083</xdr:rowOff>
    </xdr:to>
    <xdr:sp macro="" textlink="">
      <xdr:nvSpPr>
        <xdr:cNvPr id="463" name="楕円 462"/>
        <xdr:cNvSpPr/>
      </xdr:nvSpPr>
      <xdr:spPr>
        <a:xfrm>
          <a:off x="14351000" y="30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9860</xdr:rowOff>
    </xdr:from>
    <xdr:ext cx="762000" cy="259045"/>
    <xdr:sp macro="" textlink="">
      <xdr:nvSpPr>
        <xdr:cNvPr id="464" name="テキスト ボックス 463"/>
        <xdr:cNvSpPr txBox="1"/>
      </xdr:nvSpPr>
      <xdr:spPr>
        <a:xfrm>
          <a:off x="14020800" y="30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126302</xdr:rowOff>
    </xdr:from>
    <xdr:to>
      <xdr:col>64</xdr:col>
      <xdr:colOff>152400</xdr:colOff>
      <xdr:row>18</xdr:row>
      <xdr:rowOff>56452</xdr:rowOff>
    </xdr:to>
    <xdr:sp macro="" textlink="">
      <xdr:nvSpPr>
        <xdr:cNvPr id="465" name="楕円 464"/>
        <xdr:cNvSpPr/>
      </xdr:nvSpPr>
      <xdr:spPr>
        <a:xfrm>
          <a:off x="13462000" y="30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41229</xdr:rowOff>
    </xdr:from>
    <xdr:ext cx="762000" cy="259045"/>
    <xdr:sp macro="" textlink="">
      <xdr:nvSpPr>
        <xdr:cNvPr id="466" name="テキスト ボックス 465"/>
        <xdr:cNvSpPr txBox="1"/>
      </xdr:nvSpPr>
      <xdr:spPr>
        <a:xfrm>
          <a:off x="13131800" y="312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18,253
18,111
140.59
11,865,615
11,569,145
280,019
5,768,031
6,273,529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職員数の水準が類似団体と比較して高いものの、人件費に係る経常収支比率は、前年度比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いる。要因として、会計年度任用職員制度が施行されたことに伴い、臨時・経常的経費の割合が大きく変動したことがあげられる。また、人件費に準ずる費用を合わせた人口一人当たり決算額が、本町が一部事務組合の所在市町村となっていることもあり、類似団体平均より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円上回っている。今後においても、定員管理の適正化に努める。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73660</xdr:rowOff>
    </xdr:from>
    <xdr:to>
      <xdr:col>24</xdr:col>
      <xdr:colOff>25400</xdr:colOff>
      <xdr:row>35</xdr:row>
      <xdr:rowOff>24130</xdr:rowOff>
    </xdr:to>
    <xdr:cxnSp macro="">
      <xdr:nvCxnSpPr>
        <xdr:cNvPr id="66" name="直線コネクタ 65"/>
        <xdr:cNvCxnSpPr/>
      </xdr:nvCxnSpPr>
      <xdr:spPr>
        <a:xfrm flipV="1">
          <a:off x="3987800" y="59029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24130</xdr:rowOff>
    </xdr:to>
    <xdr:cxnSp macro="">
      <xdr:nvCxnSpPr>
        <xdr:cNvPr id="69" name="直線コネクタ 68"/>
        <xdr:cNvCxnSpPr/>
      </xdr:nvCxnSpPr>
      <xdr:spPr>
        <a:xfrm>
          <a:off x="3098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31750</xdr:rowOff>
    </xdr:to>
    <xdr:cxnSp macro="">
      <xdr:nvCxnSpPr>
        <xdr:cNvPr id="72" name="直線コネクタ 71"/>
        <xdr:cNvCxnSpPr/>
      </xdr:nvCxnSpPr>
      <xdr:spPr>
        <a:xfrm flipV="1">
          <a:off x="2209800" y="600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31750</xdr:rowOff>
    </xdr:to>
    <xdr:cxnSp macro="">
      <xdr:nvCxnSpPr>
        <xdr:cNvPr id="75" name="直線コネクタ 74"/>
        <xdr:cNvCxnSpPr/>
      </xdr:nvCxnSpPr>
      <xdr:spPr>
        <a:xfrm>
          <a:off x="1320800" y="600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22860</xdr:rowOff>
    </xdr:from>
    <xdr:to>
      <xdr:col>24</xdr:col>
      <xdr:colOff>76200</xdr:colOff>
      <xdr:row>34</xdr:row>
      <xdr:rowOff>124460</xdr:rowOff>
    </xdr:to>
    <xdr:sp macro="" textlink="">
      <xdr:nvSpPr>
        <xdr:cNvPr id="85" name="楕円 84"/>
        <xdr:cNvSpPr/>
      </xdr:nvSpPr>
      <xdr:spPr>
        <a:xfrm>
          <a:off x="4775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39387</xdr:rowOff>
    </xdr:from>
    <xdr:ext cx="762000" cy="259045"/>
    <xdr:sp macro="" textlink="">
      <xdr:nvSpPr>
        <xdr:cNvPr id="86" name="人件費該当値テキスト"/>
        <xdr:cNvSpPr txBox="1"/>
      </xdr:nvSpPr>
      <xdr:spPr>
        <a:xfrm>
          <a:off x="4914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59707</xdr:rowOff>
    </xdr:from>
    <xdr:ext cx="736600" cy="259045"/>
    <xdr:sp macro="" textlink="">
      <xdr:nvSpPr>
        <xdr:cNvPr id="88" name="テキスト ボックス 87"/>
        <xdr:cNvSpPr txBox="1"/>
      </xdr:nvSpPr>
      <xdr:spPr>
        <a:xfrm>
          <a:off x="3606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44467</xdr:rowOff>
    </xdr:from>
    <xdr:ext cx="762000" cy="259045"/>
    <xdr:sp macro="" textlink="">
      <xdr:nvSpPr>
        <xdr:cNvPr id="90" name="テキスト ボックス 89"/>
        <xdr:cNvSpPr txBox="1"/>
      </xdr:nvSpPr>
      <xdr:spPr>
        <a:xfrm>
          <a:off x="2717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67327</xdr:rowOff>
    </xdr:from>
    <xdr:ext cx="762000" cy="259045"/>
    <xdr:sp macro="" textlink="">
      <xdr:nvSpPr>
        <xdr:cNvPr id="92" name="テキスト ボックス 91"/>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44467</xdr:rowOff>
    </xdr:from>
    <xdr:ext cx="762000" cy="259045"/>
    <xdr:sp macro="" textlink="">
      <xdr:nvSpPr>
        <xdr:cNvPr id="94" name="テキスト ボックス 93"/>
        <xdr:cNvSpPr txBox="1"/>
      </xdr:nvSpPr>
      <xdr:spPr>
        <a:xfrm>
          <a:off x="939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物件費にかかる経常収支については、前年に比べ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ポイント上昇したが、これまで同様歳出削減に努めたこともあり、類似団体平均より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％低くなっており、今後も引き続き内部管理経費の縮減に努める。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3175</xdr:rowOff>
    </xdr:from>
    <xdr:to>
      <xdr:col>82</xdr:col>
      <xdr:colOff>107950</xdr:colOff>
      <xdr:row>14</xdr:row>
      <xdr:rowOff>50800</xdr:rowOff>
    </xdr:to>
    <xdr:cxnSp macro="">
      <xdr:nvCxnSpPr>
        <xdr:cNvPr id="131" name="直線コネクタ 130"/>
        <xdr:cNvCxnSpPr/>
      </xdr:nvCxnSpPr>
      <xdr:spPr>
        <a:xfrm>
          <a:off x="15671800" y="24034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3175</xdr:rowOff>
    </xdr:from>
    <xdr:to>
      <xdr:col>78</xdr:col>
      <xdr:colOff>69850</xdr:colOff>
      <xdr:row>14</xdr:row>
      <xdr:rowOff>12700</xdr:rowOff>
    </xdr:to>
    <xdr:cxnSp macro="">
      <xdr:nvCxnSpPr>
        <xdr:cNvPr id="134" name="直線コネクタ 133"/>
        <xdr:cNvCxnSpPr/>
      </xdr:nvCxnSpPr>
      <xdr:spPr>
        <a:xfrm flipV="1">
          <a:off x="14782800" y="2403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6" name="テキスト ボックス 135"/>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12700</xdr:rowOff>
    </xdr:to>
    <xdr:cxnSp macro="">
      <xdr:nvCxnSpPr>
        <xdr:cNvPr id="137" name="直線コネクタ 136"/>
        <xdr:cNvCxnSpPr/>
      </xdr:nvCxnSpPr>
      <xdr:spPr>
        <a:xfrm>
          <a:off x="13893800" y="2384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9" name="テキスト ボックス 13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155575</xdr:rowOff>
    </xdr:to>
    <xdr:cxnSp macro="">
      <xdr:nvCxnSpPr>
        <xdr:cNvPr id="140" name="直線コネクタ 139"/>
        <xdr:cNvCxnSpPr/>
      </xdr:nvCxnSpPr>
      <xdr:spPr>
        <a:xfrm>
          <a:off x="13004800" y="2374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50" name="楕円 149"/>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51"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123825</xdr:rowOff>
    </xdr:from>
    <xdr:to>
      <xdr:col>78</xdr:col>
      <xdr:colOff>120650</xdr:colOff>
      <xdr:row>14</xdr:row>
      <xdr:rowOff>53975</xdr:rowOff>
    </xdr:to>
    <xdr:sp macro="" textlink="">
      <xdr:nvSpPr>
        <xdr:cNvPr id="152" name="楕円 151"/>
        <xdr:cNvSpPr/>
      </xdr:nvSpPr>
      <xdr:spPr>
        <a:xfrm>
          <a:off x="15621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64152</xdr:rowOff>
    </xdr:from>
    <xdr:ext cx="736600" cy="259045"/>
    <xdr:sp macro="" textlink="">
      <xdr:nvSpPr>
        <xdr:cNvPr id="153" name="テキスト ボックス 152"/>
        <xdr:cNvSpPr txBox="1"/>
      </xdr:nvSpPr>
      <xdr:spPr>
        <a:xfrm>
          <a:off x="15290800" y="21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6" name="楕円 155"/>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7" name="テキスト ボックス 156"/>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8" name="楕円 157"/>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9" name="テキスト ボックス 158"/>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令和２年度は経常収支比率が前年度より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た。要因としては、障害福祉サービス費等給付費等の過年度分にかかる国庫補助金の精算追加交付分があり、結果として経常経費充当一般財源が減少したためである。基本的には、高齢化率が高いことによる老人福祉費や心身障害者対策における利用者の増加による社会福祉費が増加傾向にある。今後、サービス利用者の状況に応じたサービスの提供や実態把握、介護予防等の取り組みによる給付費上昇の抑制など、間接的な取り組みにより上昇幅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69850</xdr:rowOff>
    </xdr:to>
    <xdr:cxnSp macro="">
      <xdr:nvCxnSpPr>
        <xdr:cNvPr id="192" name="直線コネクタ 191"/>
        <xdr:cNvCxnSpPr/>
      </xdr:nvCxnSpPr>
      <xdr:spPr>
        <a:xfrm flipV="1">
          <a:off x="3987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69850</xdr:rowOff>
    </xdr:to>
    <xdr:cxnSp macro="">
      <xdr:nvCxnSpPr>
        <xdr:cNvPr id="195" name="直線コネクタ 194"/>
        <xdr:cNvCxnSpPr/>
      </xdr:nvCxnSpPr>
      <xdr:spPr>
        <a:xfrm>
          <a:off x="3098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82550</xdr:rowOff>
    </xdr:to>
    <xdr:cxnSp macro="">
      <xdr:nvCxnSpPr>
        <xdr:cNvPr id="198" name="直線コネクタ 197"/>
        <xdr:cNvCxnSpPr/>
      </xdr:nvCxnSpPr>
      <xdr:spPr>
        <a:xfrm flipV="1">
          <a:off x="2209800" y="9740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57</xdr:row>
      <xdr:rowOff>82550</xdr:rowOff>
    </xdr:to>
    <xdr:cxnSp macro="">
      <xdr:nvCxnSpPr>
        <xdr:cNvPr id="201" name="直線コネクタ 200"/>
        <xdr:cNvCxnSpPr/>
      </xdr:nvCxnSpPr>
      <xdr:spPr>
        <a:xfrm>
          <a:off x="1320800" y="9626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2"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4" name="テキスト ボックス 213"/>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5" name="楕円 214"/>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6" name="テキスト ボックス 215"/>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7" name="楕円 216"/>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8" name="テキスト ボックス 217"/>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9" name="楕円 218"/>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220" name="テキスト ボックス 219"/>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その他の支出に係る経常収支比率が類似団体平均を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1270</xdr:rowOff>
    </xdr:from>
    <xdr:to>
      <xdr:col>82</xdr:col>
      <xdr:colOff>107950</xdr:colOff>
      <xdr:row>59</xdr:row>
      <xdr:rowOff>110998</xdr:rowOff>
    </xdr:to>
    <xdr:cxnSp macro="">
      <xdr:nvCxnSpPr>
        <xdr:cNvPr id="245" name="直線コネクタ 244"/>
        <xdr:cNvCxnSpPr/>
      </xdr:nvCxnSpPr>
      <xdr:spPr>
        <a:xfrm flipV="1">
          <a:off x="16510000" y="9431020"/>
          <a:ext cx="0" cy="795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83075</xdr:rowOff>
    </xdr:from>
    <xdr:ext cx="762000" cy="259045"/>
    <xdr:sp macro="" textlink="">
      <xdr:nvSpPr>
        <xdr:cNvPr id="246" name="その他最小値テキスト"/>
        <xdr:cNvSpPr txBox="1"/>
      </xdr:nvSpPr>
      <xdr:spPr>
        <a:xfrm>
          <a:off x="16598900" y="1019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110998</xdr:rowOff>
    </xdr:from>
    <xdr:to>
      <xdr:col>82</xdr:col>
      <xdr:colOff>196850</xdr:colOff>
      <xdr:row>59</xdr:row>
      <xdr:rowOff>110998</xdr:rowOff>
    </xdr:to>
    <xdr:cxnSp macro="">
      <xdr:nvCxnSpPr>
        <xdr:cNvPr id="247" name="直線コネクタ 246"/>
        <xdr:cNvCxnSpPr/>
      </xdr:nvCxnSpPr>
      <xdr:spPr>
        <a:xfrm>
          <a:off x="16421100" y="1022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87647</xdr:rowOff>
    </xdr:from>
    <xdr:ext cx="762000" cy="259045"/>
    <xdr:sp macro="" textlink="">
      <xdr:nvSpPr>
        <xdr:cNvPr id="248" name="その他最大値テキスト"/>
        <xdr:cNvSpPr txBox="1"/>
      </xdr:nvSpPr>
      <xdr:spPr>
        <a:xfrm>
          <a:off x="16598900" y="91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1270</xdr:rowOff>
    </xdr:from>
    <xdr:to>
      <xdr:col>82</xdr:col>
      <xdr:colOff>196850</xdr:colOff>
      <xdr:row>55</xdr:row>
      <xdr:rowOff>1270</xdr:rowOff>
    </xdr:to>
    <xdr:cxnSp macro="">
      <xdr:nvCxnSpPr>
        <xdr:cNvPr id="249" name="直線コネクタ 248"/>
        <xdr:cNvCxnSpPr/>
      </xdr:nvCxnSpPr>
      <xdr:spPr>
        <a:xfrm>
          <a:off x="16421100" y="943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101854</xdr:rowOff>
    </xdr:from>
    <xdr:to>
      <xdr:col>82</xdr:col>
      <xdr:colOff>107950</xdr:colOff>
      <xdr:row>59</xdr:row>
      <xdr:rowOff>110998</xdr:rowOff>
    </xdr:to>
    <xdr:cxnSp macro="">
      <xdr:nvCxnSpPr>
        <xdr:cNvPr id="250" name="直線コネクタ 249"/>
        <xdr:cNvCxnSpPr/>
      </xdr:nvCxnSpPr>
      <xdr:spPr>
        <a:xfrm>
          <a:off x="15671800" y="102174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8145</xdr:rowOff>
    </xdr:from>
    <xdr:ext cx="762000" cy="259045"/>
    <xdr:sp macro="" textlink="">
      <xdr:nvSpPr>
        <xdr:cNvPr id="251" name="その他平均値テキスト"/>
        <xdr:cNvSpPr txBox="1"/>
      </xdr:nvSpPr>
      <xdr:spPr>
        <a:xfrm>
          <a:off x="16598900" y="960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52" name="フローチャート: 判断 251"/>
        <xdr:cNvSpPr/>
      </xdr:nvSpPr>
      <xdr:spPr>
        <a:xfrm>
          <a:off x="164592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101854</xdr:rowOff>
    </xdr:from>
    <xdr:to>
      <xdr:col>78</xdr:col>
      <xdr:colOff>69850</xdr:colOff>
      <xdr:row>60</xdr:row>
      <xdr:rowOff>94996</xdr:rowOff>
    </xdr:to>
    <xdr:cxnSp macro="">
      <xdr:nvCxnSpPr>
        <xdr:cNvPr id="253" name="直線コネクタ 252"/>
        <xdr:cNvCxnSpPr/>
      </xdr:nvCxnSpPr>
      <xdr:spPr>
        <a:xfrm flipV="1">
          <a:off x="14782800" y="1021740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28194</xdr:rowOff>
    </xdr:from>
    <xdr:to>
      <xdr:col>78</xdr:col>
      <xdr:colOff>120650</xdr:colOff>
      <xdr:row>57</xdr:row>
      <xdr:rowOff>129794</xdr:rowOff>
    </xdr:to>
    <xdr:sp macro="" textlink="">
      <xdr:nvSpPr>
        <xdr:cNvPr id="254" name="フローチャート: 判断 253"/>
        <xdr:cNvSpPr/>
      </xdr:nvSpPr>
      <xdr:spPr>
        <a:xfrm>
          <a:off x="15621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139971</xdr:rowOff>
    </xdr:from>
    <xdr:ext cx="736600" cy="259045"/>
    <xdr:sp macro="" textlink="">
      <xdr:nvSpPr>
        <xdr:cNvPr id="255" name="テキスト ボックス 254"/>
        <xdr:cNvSpPr txBox="1"/>
      </xdr:nvSpPr>
      <xdr:spPr>
        <a:xfrm>
          <a:off x="15290800" y="9569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67564</xdr:rowOff>
    </xdr:from>
    <xdr:to>
      <xdr:col>73</xdr:col>
      <xdr:colOff>180975</xdr:colOff>
      <xdr:row>60</xdr:row>
      <xdr:rowOff>94996</xdr:rowOff>
    </xdr:to>
    <xdr:cxnSp macro="">
      <xdr:nvCxnSpPr>
        <xdr:cNvPr id="256" name="直線コネクタ 255"/>
        <xdr:cNvCxnSpPr/>
      </xdr:nvCxnSpPr>
      <xdr:spPr>
        <a:xfrm>
          <a:off x="13893800" y="10354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7" name="フローチャート: 判断 256"/>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8" name="テキスト ボックス 257"/>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30988</xdr:rowOff>
    </xdr:from>
    <xdr:to>
      <xdr:col>69</xdr:col>
      <xdr:colOff>92075</xdr:colOff>
      <xdr:row>60</xdr:row>
      <xdr:rowOff>67564</xdr:rowOff>
    </xdr:to>
    <xdr:cxnSp macro="">
      <xdr:nvCxnSpPr>
        <xdr:cNvPr id="259" name="直線コネクタ 258"/>
        <xdr:cNvCxnSpPr/>
      </xdr:nvCxnSpPr>
      <xdr:spPr>
        <a:xfrm>
          <a:off x="13004800" y="10317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14478</xdr:rowOff>
    </xdr:from>
    <xdr:to>
      <xdr:col>69</xdr:col>
      <xdr:colOff>142875</xdr:colOff>
      <xdr:row>57</xdr:row>
      <xdr:rowOff>116078</xdr:rowOff>
    </xdr:to>
    <xdr:sp macro="" textlink="">
      <xdr:nvSpPr>
        <xdr:cNvPr id="260" name="フローチャート: 判断 259"/>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126255</xdr:rowOff>
    </xdr:from>
    <xdr:ext cx="762000" cy="259045"/>
    <xdr:sp macro="" textlink="">
      <xdr:nvSpPr>
        <xdr:cNvPr id="261" name="テキスト ボックス 260"/>
        <xdr:cNvSpPr txBox="1"/>
      </xdr:nvSpPr>
      <xdr:spPr>
        <a:xfrm>
          <a:off x="13512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62" name="フローチャート: 判断 261"/>
        <xdr:cNvSpPr/>
      </xdr:nvSpPr>
      <xdr:spPr>
        <a:xfrm>
          <a:off x="12954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63" name="テキスト ボックス 262"/>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60198</xdr:rowOff>
    </xdr:from>
    <xdr:to>
      <xdr:col>82</xdr:col>
      <xdr:colOff>158750</xdr:colOff>
      <xdr:row>59</xdr:row>
      <xdr:rowOff>161798</xdr:rowOff>
    </xdr:to>
    <xdr:sp macro="" textlink="">
      <xdr:nvSpPr>
        <xdr:cNvPr id="269" name="楕円 268"/>
        <xdr:cNvSpPr/>
      </xdr:nvSpPr>
      <xdr:spPr>
        <a:xfrm>
          <a:off x="164592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140225</xdr:rowOff>
    </xdr:from>
    <xdr:ext cx="762000" cy="259045"/>
    <xdr:sp macro="" textlink="">
      <xdr:nvSpPr>
        <xdr:cNvPr id="270" name="その他該当値テキスト"/>
        <xdr:cNvSpPr txBox="1"/>
      </xdr:nvSpPr>
      <xdr:spPr>
        <a:xfrm>
          <a:off x="16598900" y="1008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51054</xdr:rowOff>
    </xdr:from>
    <xdr:to>
      <xdr:col>78</xdr:col>
      <xdr:colOff>120650</xdr:colOff>
      <xdr:row>59</xdr:row>
      <xdr:rowOff>152654</xdr:rowOff>
    </xdr:to>
    <xdr:sp macro="" textlink="">
      <xdr:nvSpPr>
        <xdr:cNvPr id="271" name="楕円 270"/>
        <xdr:cNvSpPr/>
      </xdr:nvSpPr>
      <xdr:spPr>
        <a:xfrm>
          <a:off x="15621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137431</xdr:rowOff>
    </xdr:from>
    <xdr:ext cx="736600" cy="259045"/>
    <xdr:sp macro="" textlink="">
      <xdr:nvSpPr>
        <xdr:cNvPr id="272" name="テキスト ボックス 271"/>
        <xdr:cNvSpPr txBox="1"/>
      </xdr:nvSpPr>
      <xdr:spPr>
        <a:xfrm>
          <a:off x="15290800" y="1025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44196</xdr:rowOff>
    </xdr:from>
    <xdr:to>
      <xdr:col>74</xdr:col>
      <xdr:colOff>31750</xdr:colOff>
      <xdr:row>60</xdr:row>
      <xdr:rowOff>145796</xdr:rowOff>
    </xdr:to>
    <xdr:sp macro="" textlink="">
      <xdr:nvSpPr>
        <xdr:cNvPr id="273" name="楕円 272"/>
        <xdr:cNvSpPr/>
      </xdr:nvSpPr>
      <xdr:spPr>
        <a:xfrm>
          <a:off x="14732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130573</xdr:rowOff>
    </xdr:from>
    <xdr:ext cx="762000" cy="259045"/>
    <xdr:sp macro="" textlink="">
      <xdr:nvSpPr>
        <xdr:cNvPr id="274" name="テキスト ボックス 273"/>
        <xdr:cNvSpPr txBox="1"/>
      </xdr:nvSpPr>
      <xdr:spPr>
        <a:xfrm>
          <a:off x="14401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16764</xdr:rowOff>
    </xdr:from>
    <xdr:to>
      <xdr:col>69</xdr:col>
      <xdr:colOff>142875</xdr:colOff>
      <xdr:row>60</xdr:row>
      <xdr:rowOff>118364</xdr:rowOff>
    </xdr:to>
    <xdr:sp macro="" textlink="">
      <xdr:nvSpPr>
        <xdr:cNvPr id="275" name="楕円 274"/>
        <xdr:cNvSpPr/>
      </xdr:nvSpPr>
      <xdr:spPr>
        <a:xfrm>
          <a:off x="13843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103141</xdr:rowOff>
    </xdr:from>
    <xdr:ext cx="762000" cy="259045"/>
    <xdr:sp macro="" textlink="">
      <xdr:nvSpPr>
        <xdr:cNvPr id="276" name="テキスト ボックス 275"/>
        <xdr:cNvSpPr txBox="1"/>
      </xdr:nvSpPr>
      <xdr:spPr>
        <a:xfrm>
          <a:off x="13512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151638</xdr:rowOff>
    </xdr:from>
    <xdr:to>
      <xdr:col>65</xdr:col>
      <xdr:colOff>53975</xdr:colOff>
      <xdr:row>60</xdr:row>
      <xdr:rowOff>81788</xdr:rowOff>
    </xdr:to>
    <xdr:sp macro="" textlink="">
      <xdr:nvSpPr>
        <xdr:cNvPr id="277" name="楕円 276"/>
        <xdr:cNvSpPr/>
      </xdr:nvSpPr>
      <xdr:spPr>
        <a:xfrm>
          <a:off x="12954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66565</xdr:rowOff>
    </xdr:from>
    <xdr:ext cx="762000" cy="259045"/>
    <xdr:sp macro="" textlink="">
      <xdr:nvSpPr>
        <xdr:cNvPr id="278" name="テキスト ボックス 277"/>
        <xdr:cNvSpPr txBox="1"/>
      </xdr:nvSpPr>
      <xdr:spPr>
        <a:xfrm>
          <a:off x="12623800" y="103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類似団体平均と比較して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上回っているが、社会福祉法人等が行った施設建設に対する償還補助や消防・衛生施設組合などの一部事務組合、水道事業会計に対する負担金が多額であり、特に一部事務組合への負担金については、本町が所在市町村となっていることもあり、類似団体平均を上回る傾向にある。しかし、債務負担行為に伴う償還補助については償還期間が到来し、減少傾向にあることから、今後は、水道事業会計や一部事務組合に対して効率的な運営を求め負担金の削減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3" name="直線コネクタ 292"/>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4" name="テキスト ボックス 293"/>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5" name="直線コネクタ 294"/>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6" name="テキスト ボックス 295"/>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7" name="直線コネクタ 296"/>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8" name="テキスト ボックス 297"/>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9" name="直線コネクタ 298"/>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0" name="テキスト ボックス 299"/>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1" name="直線コネクタ 300"/>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2" name="テキスト ボックス 301"/>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3" name="直線コネクタ 302"/>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4" name="テキスト ボックス 303"/>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5" name="直線コネクタ 30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6" name="テキスト ボックス 30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08" name="直線コネクタ 307"/>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09"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0" name="直線コネクタ 309"/>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1" name="補助費等最大値テキスト"/>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2" name="直線コネクタ 311"/>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169454</xdr:rowOff>
    </xdr:to>
    <xdr:cxnSp macro="">
      <xdr:nvCxnSpPr>
        <xdr:cNvPr id="313" name="直線コネクタ 312"/>
        <xdr:cNvCxnSpPr/>
      </xdr:nvCxnSpPr>
      <xdr:spPr>
        <a:xfrm flipV="1">
          <a:off x="15671800" y="627634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4" name="補助費等平均値テキスト"/>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5" name="フローチャート: 判断 314"/>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169454</xdr:rowOff>
    </xdr:from>
    <xdr:to>
      <xdr:col>78</xdr:col>
      <xdr:colOff>69850</xdr:colOff>
      <xdr:row>37</xdr:row>
      <xdr:rowOff>11067</xdr:rowOff>
    </xdr:to>
    <xdr:cxnSp macro="">
      <xdr:nvCxnSpPr>
        <xdr:cNvPr id="316" name="直線コネクタ 315"/>
        <xdr:cNvCxnSpPr/>
      </xdr:nvCxnSpPr>
      <xdr:spPr>
        <a:xfrm flipV="1">
          <a:off x="14782800" y="63416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17" name="フローチャート: 判断 316"/>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18" name="テキスト ボックス 317"/>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156392</xdr:rowOff>
    </xdr:from>
    <xdr:to>
      <xdr:col>73</xdr:col>
      <xdr:colOff>180975</xdr:colOff>
      <xdr:row>37</xdr:row>
      <xdr:rowOff>11067</xdr:rowOff>
    </xdr:to>
    <xdr:cxnSp macro="">
      <xdr:nvCxnSpPr>
        <xdr:cNvPr id="319" name="直線コネクタ 318"/>
        <xdr:cNvCxnSpPr/>
      </xdr:nvCxnSpPr>
      <xdr:spPr>
        <a:xfrm>
          <a:off x="13893800" y="632859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0" name="フローチャート: 判断 319"/>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1" name="テキスト ボックス 320"/>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156392</xdr:rowOff>
    </xdr:from>
    <xdr:to>
      <xdr:col>69</xdr:col>
      <xdr:colOff>92075</xdr:colOff>
      <xdr:row>37</xdr:row>
      <xdr:rowOff>11067</xdr:rowOff>
    </xdr:to>
    <xdr:cxnSp macro="">
      <xdr:nvCxnSpPr>
        <xdr:cNvPr id="322" name="直線コネクタ 321"/>
        <xdr:cNvCxnSpPr/>
      </xdr:nvCxnSpPr>
      <xdr:spPr>
        <a:xfrm flipV="1">
          <a:off x="13004800" y="632859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3" name="フローチャート: 判断 322"/>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24" name="テキスト ボックス 323"/>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5" name="フローチャート: 判断 324"/>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6" name="テキスト ボックス 325"/>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2" name="楕円 331"/>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3"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118654</xdr:rowOff>
    </xdr:from>
    <xdr:to>
      <xdr:col>78</xdr:col>
      <xdr:colOff>120650</xdr:colOff>
      <xdr:row>37</xdr:row>
      <xdr:rowOff>48804</xdr:rowOff>
    </xdr:to>
    <xdr:sp macro="" textlink="">
      <xdr:nvSpPr>
        <xdr:cNvPr id="334" name="楕円 333"/>
        <xdr:cNvSpPr/>
      </xdr:nvSpPr>
      <xdr:spPr>
        <a:xfrm>
          <a:off x="15621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33581</xdr:rowOff>
    </xdr:from>
    <xdr:ext cx="736600" cy="259045"/>
    <xdr:sp macro="" textlink="">
      <xdr:nvSpPr>
        <xdr:cNvPr id="335" name="テキスト ボックス 334"/>
        <xdr:cNvSpPr txBox="1"/>
      </xdr:nvSpPr>
      <xdr:spPr>
        <a:xfrm>
          <a:off x="15290800" y="6377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131717</xdr:rowOff>
    </xdr:from>
    <xdr:to>
      <xdr:col>74</xdr:col>
      <xdr:colOff>31750</xdr:colOff>
      <xdr:row>37</xdr:row>
      <xdr:rowOff>61867</xdr:rowOff>
    </xdr:to>
    <xdr:sp macro="" textlink="">
      <xdr:nvSpPr>
        <xdr:cNvPr id="336" name="楕円 335"/>
        <xdr:cNvSpPr/>
      </xdr:nvSpPr>
      <xdr:spPr>
        <a:xfrm>
          <a:off x="14732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46644</xdr:rowOff>
    </xdr:from>
    <xdr:ext cx="762000" cy="259045"/>
    <xdr:sp macro="" textlink="">
      <xdr:nvSpPr>
        <xdr:cNvPr id="337" name="テキスト ボックス 336"/>
        <xdr:cNvSpPr txBox="1"/>
      </xdr:nvSpPr>
      <xdr:spPr>
        <a:xfrm>
          <a:off x="14401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105592</xdr:rowOff>
    </xdr:from>
    <xdr:to>
      <xdr:col>69</xdr:col>
      <xdr:colOff>142875</xdr:colOff>
      <xdr:row>37</xdr:row>
      <xdr:rowOff>35742</xdr:rowOff>
    </xdr:to>
    <xdr:sp macro="" textlink="">
      <xdr:nvSpPr>
        <xdr:cNvPr id="338" name="楕円 337"/>
        <xdr:cNvSpPr/>
      </xdr:nvSpPr>
      <xdr:spPr>
        <a:xfrm>
          <a:off x="13843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39" name="テキスト ボックス 338"/>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131717</xdr:rowOff>
    </xdr:from>
    <xdr:to>
      <xdr:col>65</xdr:col>
      <xdr:colOff>53975</xdr:colOff>
      <xdr:row>37</xdr:row>
      <xdr:rowOff>61867</xdr:rowOff>
    </xdr:to>
    <xdr:sp macro="" textlink="">
      <xdr:nvSpPr>
        <xdr:cNvPr id="340" name="楕円 339"/>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46644</xdr:rowOff>
    </xdr:from>
    <xdr:ext cx="762000" cy="259045"/>
    <xdr:sp macro="" textlink="">
      <xdr:nvSpPr>
        <xdr:cNvPr id="341" name="テキスト ボックス 340"/>
        <xdr:cNvSpPr txBox="1"/>
      </xdr:nvSpPr>
      <xdr:spPr>
        <a:xfrm>
          <a:off x="12623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新規発行地方債の抑制を行ってきており、前年度より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ポイント減少し、類似団体平均を下回っている。しかし、公債費に準ずる費用として公営企業や一部事務組合の起こした地方債に充てたと認められる負担金については人口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決算額が類似団体平均を上回っており、また、今後、公共施設の老朽化に伴う施設整備等により地方債の発行増も予想されるところであることから、公営企業や一部事務組合等も併せ、地方債の償還と新規発行のバランスの取れた事業執行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6" name="直線コネクタ 365"/>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69"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0" name="直線コネクタ 369"/>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62992</xdr:rowOff>
    </xdr:to>
    <xdr:cxnSp macro="">
      <xdr:nvCxnSpPr>
        <xdr:cNvPr id="371" name="直線コネクタ 370"/>
        <xdr:cNvCxnSpPr/>
      </xdr:nvCxnSpPr>
      <xdr:spPr>
        <a:xfrm flipV="1">
          <a:off x="3987800" y="13079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2"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3" name="フローチャート: 判断 372"/>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62992</xdr:rowOff>
    </xdr:to>
    <xdr:cxnSp macro="">
      <xdr:nvCxnSpPr>
        <xdr:cNvPr id="374" name="直線コネクタ 373"/>
        <xdr:cNvCxnSpPr/>
      </xdr:nvCxnSpPr>
      <xdr:spPr>
        <a:xfrm>
          <a:off x="3098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5" name="フローチャート: 判断 374"/>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6" name="テキスト ボックス 375"/>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131572</xdr:rowOff>
    </xdr:to>
    <xdr:cxnSp macro="">
      <xdr:nvCxnSpPr>
        <xdr:cNvPr id="377" name="直線コネクタ 376"/>
        <xdr:cNvCxnSpPr/>
      </xdr:nvCxnSpPr>
      <xdr:spPr>
        <a:xfrm flipV="1">
          <a:off x="2209800" y="13093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8" name="フローチャート: 判断 377"/>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9" name="テキスト ボックス 378"/>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77</xdr:row>
      <xdr:rowOff>10413</xdr:rowOff>
    </xdr:to>
    <xdr:cxnSp macro="">
      <xdr:nvCxnSpPr>
        <xdr:cNvPr id="380" name="直線コネクタ 379"/>
        <xdr:cNvCxnSpPr/>
      </xdr:nvCxnSpPr>
      <xdr:spPr>
        <a:xfrm flipV="1">
          <a:off x="1320800" y="131617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1" name="フローチャート: 判断 38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2" name="テキスト ボックス 381"/>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フローチャート: 判断 382"/>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4" name="テキスト ボックス 383"/>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90" name="楕円 389"/>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91"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92" name="楕円 391"/>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93" name="テキスト ボックス 392"/>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4" name="楕円 393"/>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5" name="テキスト ボックス 394"/>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6" name="楕円 395"/>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7" name="テキスト ボックス 396"/>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8" name="楕円 397"/>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9" name="テキスト ボックス 398"/>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公債費以外の経費が類似団体と比較して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％上回っており経常収支比率を押し上げる要因となっていることから、今後においてもより一層の経常経費の削減に努める。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27" name="直線コネクタ 426"/>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28"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29" name="直線コネクタ 428"/>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0"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1" name="直線コネクタ 430"/>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161289</xdr:rowOff>
    </xdr:to>
    <xdr:cxnSp macro="">
      <xdr:nvCxnSpPr>
        <xdr:cNvPr id="432" name="直線コネクタ 431"/>
        <xdr:cNvCxnSpPr/>
      </xdr:nvCxnSpPr>
      <xdr:spPr>
        <a:xfrm flipV="1">
          <a:off x="15671800" y="1326768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3" name="公債費以外平均値テキスト"/>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4" name="フローチャート: 判断 433"/>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100330</xdr:rowOff>
    </xdr:to>
    <xdr:cxnSp macro="">
      <xdr:nvCxnSpPr>
        <xdr:cNvPr id="435" name="直線コネクタ 434"/>
        <xdr:cNvCxnSpPr/>
      </xdr:nvCxnSpPr>
      <xdr:spPr>
        <a:xfrm flipV="1">
          <a:off x="14782800" y="133629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6" name="フローチャート: 判断 43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37" name="テキスト ボックス 43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96520</xdr:rowOff>
    </xdr:from>
    <xdr:to>
      <xdr:col>73</xdr:col>
      <xdr:colOff>180975</xdr:colOff>
      <xdr:row>78</xdr:row>
      <xdr:rowOff>100330</xdr:rowOff>
    </xdr:to>
    <xdr:cxnSp macro="">
      <xdr:nvCxnSpPr>
        <xdr:cNvPr id="438" name="直線コネクタ 437"/>
        <xdr:cNvCxnSpPr/>
      </xdr:nvCxnSpPr>
      <xdr:spPr>
        <a:xfrm>
          <a:off x="13893800" y="13469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39" name="フローチャート: 判断 438"/>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0" name="テキスト ボックス 439"/>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96520</xdr:rowOff>
    </xdr:to>
    <xdr:cxnSp macro="">
      <xdr:nvCxnSpPr>
        <xdr:cNvPr id="441" name="直線コネクタ 440"/>
        <xdr:cNvCxnSpPr/>
      </xdr:nvCxnSpPr>
      <xdr:spPr>
        <a:xfrm>
          <a:off x="13004800" y="133705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2" name="フローチャート: 判断 441"/>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3" name="テキスト ボックス 442"/>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4" name="フローチャート: 判断 443"/>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5" name="テキスト ボックス 444"/>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51" name="楕円 450"/>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158766</xdr:rowOff>
    </xdr:from>
    <xdr:ext cx="762000" cy="259045"/>
    <xdr:sp macro="" textlink="">
      <xdr:nvSpPr>
        <xdr:cNvPr id="452" name="公債費以外該当値テキスト"/>
        <xdr:cNvSpPr txBox="1"/>
      </xdr:nvSpPr>
      <xdr:spPr>
        <a:xfrm>
          <a:off x="16598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3" name="楕円 452"/>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4" name="テキスト ボックス 45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49530</xdr:rowOff>
    </xdr:from>
    <xdr:to>
      <xdr:col>74</xdr:col>
      <xdr:colOff>31750</xdr:colOff>
      <xdr:row>78</xdr:row>
      <xdr:rowOff>151130</xdr:rowOff>
    </xdr:to>
    <xdr:sp macro="" textlink="">
      <xdr:nvSpPr>
        <xdr:cNvPr id="455" name="楕円 454"/>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135907</xdr:rowOff>
    </xdr:from>
    <xdr:ext cx="762000" cy="259045"/>
    <xdr:sp macro="" textlink="">
      <xdr:nvSpPr>
        <xdr:cNvPr id="456" name="テキスト ボックス 455"/>
        <xdr:cNvSpPr txBox="1"/>
      </xdr:nvSpPr>
      <xdr:spPr>
        <a:xfrm>
          <a:off x="14401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57" name="楕円 456"/>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58" name="テキスト ボックス 457"/>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9" name="楕円 458"/>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60" name="テキスト ボックス 459"/>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4877</xdr:rowOff>
    </xdr:from>
    <xdr:to>
      <xdr:col>29</xdr:col>
      <xdr:colOff>127000</xdr:colOff>
      <xdr:row>16</xdr:row>
      <xdr:rowOff>63271</xdr:rowOff>
    </xdr:to>
    <xdr:cxnSp macro="">
      <xdr:nvCxnSpPr>
        <xdr:cNvPr id="50" name="直線コネクタ 49"/>
        <xdr:cNvCxnSpPr/>
      </xdr:nvCxnSpPr>
      <xdr:spPr bwMode="auto">
        <a:xfrm flipV="1">
          <a:off x="5003800" y="2795702"/>
          <a:ext cx="647700" cy="5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63271</xdr:rowOff>
    </xdr:from>
    <xdr:to>
      <xdr:col>26</xdr:col>
      <xdr:colOff>50800</xdr:colOff>
      <xdr:row>16</xdr:row>
      <xdr:rowOff>100597</xdr:rowOff>
    </xdr:to>
    <xdr:cxnSp macro="">
      <xdr:nvCxnSpPr>
        <xdr:cNvPr id="53" name="直線コネクタ 52"/>
        <xdr:cNvCxnSpPr/>
      </xdr:nvCxnSpPr>
      <xdr:spPr bwMode="auto">
        <a:xfrm flipV="1">
          <a:off x="4305300" y="2854096"/>
          <a:ext cx="698500" cy="37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100597</xdr:rowOff>
    </xdr:from>
    <xdr:to>
      <xdr:col>22</xdr:col>
      <xdr:colOff>114300</xdr:colOff>
      <xdr:row>16</xdr:row>
      <xdr:rowOff>134493</xdr:rowOff>
    </xdr:to>
    <xdr:cxnSp macro="">
      <xdr:nvCxnSpPr>
        <xdr:cNvPr id="56" name="直線コネクタ 55"/>
        <xdr:cNvCxnSpPr/>
      </xdr:nvCxnSpPr>
      <xdr:spPr bwMode="auto">
        <a:xfrm flipV="1">
          <a:off x="3606800" y="2891422"/>
          <a:ext cx="698500" cy="3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134493</xdr:rowOff>
    </xdr:from>
    <xdr:to>
      <xdr:col>18</xdr:col>
      <xdr:colOff>177800</xdr:colOff>
      <xdr:row>17</xdr:row>
      <xdr:rowOff>18466</xdr:rowOff>
    </xdr:to>
    <xdr:cxnSp macro="">
      <xdr:nvCxnSpPr>
        <xdr:cNvPr id="59" name="直線コネクタ 58"/>
        <xdr:cNvCxnSpPr/>
      </xdr:nvCxnSpPr>
      <xdr:spPr bwMode="auto">
        <a:xfrm flipV="1">
          <a:off x="2908300" y="2925318"/>
          <a:ext cx="698500" cy="55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125527</xdr:rowOff>
    </xdr:from>
    <xdr:to>
      <xdr:col>29</xdr:col>
      <xdr:colOff>177800</xdr:colOff>
      <xdr:row>16</xdr:row>
      <xdr:rowOff>55677</xdr:rowOff>
    </xdr:to>
    <xdr:sp macro="" textlink="">
      <xdr:nvSpPr>
        <xdr:cNvPr id="69" name="楕円 68"/>
        <xdr:cNvSpPr/>
      </xdr:nvSpPr>
      <xdr:spPr bwMode="auto">
        <a:xfrm>
          <a:off x="5600700" y="274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142054</xdr:rowOff>
    </xdr:from>
    <xdr:ext cx="762000" cy="259045"/>
    <xdr:sp macro="" textlink="">
      <xdr:nvSpPr>
        <xdr:cNvPr id="70" name="人口1人当たり決算額の推移該当値テキスト130"/>
        <xdr:cNvSpPr txBox="1"/>
      </xdr:nvSpPr>
      <xdr:spPr>
        <a:xfrm>
          <a:off x="5740400" y="258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12471</xdr:rowOff>
    </xdr:from>
    <xdr:to>
      <xdr:col>26</xdr:col>
      <xdr:colOff>101600</xdr:colOff>
      <xdr:row>16</xdr:row>
      <xdr:rowOff>114071</xdr:rowOff>
    </xdr:to>
    <xdr:sp macro="" textlink="">
      <xdr:nvSpPr>
        <xdr:cNvPr id="71" name="楕円 70"/>
        <xdr:cNvSpPr/>
      </xdr:nvSpPr>
      <xdr:spPr bwMode="auto">
        <a:xfrm>
          <a:off x="4953000" y="280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124248</xdr:rowOff>
    </xdr:from>
    <xdr:ext cx="736600" cy="259045"/>
    <xdr:sp macro="" textlink="">
      <xdr:nvSpPr>
        <xdr:cNvPr id="72" name="テキスト ボックス 71"/>
        <xdr:cNvSpPr txBox="1"/>
      </xdr:nvSpPr>
      <xdr:spPr>
        <a:xfrm>
          <a:off x="4622800" y="257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49797</xdr:rowOff>
    </xdr:from>
    <xdr:to>
      <xdr:col>22</xdr:col>
      <xdr:colOff>165100</xdr:colOff>
      <xdr:row>16</xdr:row>
      <xdr:rowOff>151397</xdr:rowOff>
    </xdr:to>
    <xdr:sp macro="" textlink="">
      <xdr:nvSpPr>
        <xdr:cNvPr id="73" name="楕円 72"/>
        <xdr:cNvSpPr/>
      </xdr:nvSpPr>
      <xdr:spPr bwMode="auto">
        <a:xfrm>
          <a:off x="4254500" y="284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161574</xdr:rowOff>
    </xdr:from>
    <xdr:ext cx="762000" cy="259045"/>
    <xdr:sp macro="" textlink="">
      <xdr:nvSpPr>
        <xdr:cNvPr id="74" name="テキスト ボックス 73"/>
        <xdr:cNvSpPr txBox="1"/>
      </xdr:nvSpPr>
      <xdr:spPr>
        <a:xfrm>
          <a:off x="3924300" y="260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83693</xdr:rowOff>
    </xdr:from>
    <xdr:to>
      <xdr:col>19</xdr:col>
      <xdr:colOff>38100</xdr:colOff>
      <xdr:row>17</xdr:row>
      <xdr:rowOff>13843</xdr:rowOff>
    </xdr:to>
    <xdr:sp macro="" textlink="">
      <xdr:nvSpPr>
        <xdr:cNvPr id="75" name="楕円 74"/>
        <xdr:cNvSpPr/>
      </xdr:nvSpPr>
      <xdr:spPr bwMode="auto">
        <a:xfrm>
          <a:off x="3556000" y="287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24020</xdr:rowOff>
    </xdr:from>
    <xdr:ext cx="762000" cy="259045"/>
    <xdr:sp macro="" textlink="">
      <xdr:nvSpPr>
        <xdr:cNvPr id="76" name="テキスト ボックス 75"/>
        <xdr:cNvSpPr txBox="1"/>
      </xdr:nvSpPr>
      <xdr:spPr>
        <a:xfrm>
          <a:off x="3225800" y="264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139116</xdr:rowOff>
    </xdr:from>
    <xdr:to>
      <xdr:col>15</xdr:col>
      <xdr:colOff>101600</xdr:colOff>
      <xdr:row>17</xdr:row>
      <xdr:rowOff>69266</xdr:rowOff>
    </xdr:to>
    <xdr:sp macro="" textlink="">
      <xdr:nvSpPr>
        <xdr:cNvPr id="77" name="楕円 76"/>
        <xdr:cNvSpPr/>
      </xdr:nvSpPr>
      <xdr:spPr bwMode="auto">
        <a:xfrm>
          <a:off x="2857500" y="292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79443</xdr:rowOff>
    </xdr:from>
    <xdr:ext cx="762000" cy="259045"/>
    <xdr:sp macro="" textlink="">
      <xdr:nvSpPr>
        <xdr:cNvPr id="78" name="テキスト ボックス 77"/>
        <xdr:cNvSpPr txBox="1"/>
      </xdr:nvSpPr>
      <xdr:spPr>
        <a:xfrm>
          <a:off x="2527300" y="269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252978</xdr:rowOff>
    </xdr:from>
    <xdr:to>
      <xdr:col>29</xdr:col>
      <xdr:colOff>127000</xdr:colOff>
      <xdr:row>35</xdr:row>
      <xdr:rowOff>272142</xdr:rowOff>
    </xdr:to>
    <xdr:cxnSp macro="">
      <xdr:nvCxnSpPr>
        <xdr:cNvPr id="111" name="直線コネクタ 110"/>
        <xdr:cNvCxnSpPr/>
      </xdr:nvCxnSpPr>
      <xdr:spPr bwMode="auto">
        <a:xfrm>
          <a:off x="5003800" y="6863328"/>
          <a:ext cx="6477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90519</xdr:rowOff>
    </xdr:from>
    <xdr:to>
      <xdr:col>26</xdr:col>
      <xdr:colOff>50800</xdr:colOff>
      <xdr:row>35</xdr:row>
      <xdr:rowOff>252978</xdr:rowOff>
    </xdr:to>
    <xdr:cxnSp macro="">
      <xdr:nvCxnSpPr>
        <xdr:cNvPr id="114" name="直線コネクタ 113"/>
        <xdr:cNvCxnSpPr/>
      </xdr:nvCxnSpPr>
      <xdr:spPr bwMode="auto">
        <a:xfrm>
          <a:off x="4305300" y="6700869"/>
          <a:ext cx="698500" cy="16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72289</xdr:rowOff>
    </xdr:from>
    <xdr:to>
      <xdr:col>22</xdr:col>
      <xdr:colOff>114300</xdr:colOff>
      <xdr:row>35</xdr:row>
      <xdr:rowOff>90519</xdr:rowOff>
    </xdr:to>
    <xdr:cxnSp macro="">
      <xdr:nvCxnSpPr>
        <xdr:cNvPr id="117" name="直線コネクタ 116"/>
        <xdr:cNvCxnSpPr/>
      </xdr:nvCxnSpPr>
      <xdr:spPr bwMode="auto">
        <a:xfrm>
          <a:off x="3606800" y="6682639"/>
          <a:ext cx="698500" cy="1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72289</xdr:rowOff>
    </xdr:from>
    <xdr:to>
      <xdr:col>18</xdr:col>
      <xdr:colOff>177800</xdr:colOff>
      <xdr:row>35</xdr:row>
      <xdr:rowOff>82556</xdr:rowOff>
    </xdr:to>
    <xdr:cxnSp macro="">
      <xdr:nvCxnSpPr>
        <xdr:cNvPr id="120" name="直線コネクタ 119"/>
        <xdr:cNvCxnSpPr/>
      </xdr:nvCxnSpPr>
      <xdr:spPr bwMode="auto">
        <a:xfrm flipV="1">
          <a:off x="2908300" y="6682639"/>
          <a:ext cx="698500" cy="1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221342</xdr:rowOff>
    </xdr:from>
    <xdr:to>
      <xdr:col>29</xdr:col>
      <xdr:colOff>177800</xdr:colOff>
      <xdr:row>35</xdr:row>
      <xdr:rowOff>322942</xdr:rowOff>
    </xdr:to>
    <xdr:sp macro="" textlink="">
      <xdr:nvSpPr>
        <xdr:cNvPr id="130" name="楕円 129"/>
        <xdr:cNvSpPr/>
      </xdr:nvSpPr>
      <xdr:spPr bwMode="auto">
        <a:xfrm>
          <a:off x="5600700" y="6831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193419</xdr:rowOff>
    </xdr:from>
    <xdr:ext cx="762000" cy="259045"/>
    <xdr:sp macro="" textlink="">
      <xdr:nvSpPr>
        <xdr:cNvPr id="131" name="人口1人当たり決算額の推移該当値テキスト445"/>
        <xdr:cNvSpPr txBox="1"/>
      </xdr:nvSpPr>
      <xdr:spPr>
        <a:xfrm>
          <a:off x="5740400" y="680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202178</xdr:rowOff>
    </xdr:from>
    <xdr:to>
      <xdr:col>26</xdr:col>
      <xdr:colOff>101600</xdr:colOff>
      <xdr:row>35</xdr:row>
      <xdr:rowOff>303778</xdr:rowOff>
    </xdr:to>
    <xdr:sp macro="" textlink="">
      <xdr:nvSpPr>
        <xdr:cNvPr id="132" name="楕円 131"/>
        <xdr:cNvSpPr/>
      </xdr:nvSpPr>
      <xdr:spPr bwMode="auto">
        <a:xfrm>
          <a:off x="4953000" y="681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288555</xdr:rowOff>
    </xdr:from>
    <xdr:ext cx="736600" cy="259045"/>
    <xdr:sp macro="" textlink="">
      <xdr:nvSpPr>
        <xdr:cNvPr id="133" name="テキスト ボックス 132"/>
        <xdr:cNvSpPr txBox="1"/>
      </xdr:nvSpPr>
      <xdr:spPr>
        <a:xfrm>
          <a:off x="4622800" y="689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39719</xdr:rowOff>
    </xdr:from>
    <xdr:to>
      <xdr:col>22</xdr:col>
      <xdr:colOff>165100</xdr:colOff>
      <xdr:row>35</xdr:row>
      <xdr:rowOff>141319</xdr:rowOff>
    </xdr:to>
    <xdr:sp macro="" textlink="">
      <xdr:nvSpPr>
        <xdr:cNvPr id="134" name="楕円 133"/>
        <xdr:cNvSpPr/>
      </xdr:nvSpPr>
      <xdr:spPr bwMode="auto">
        <a:xfrm>
          <a:off x="4254500" y="665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151496</xdr:rowOff>
    </xdr:from>
    <xdr:ext cx="762000" cy="259045"/>
    <xdr:sp macro="" textlink="">
      <xdr:nvSpPr>
        <xdr:cNvPr id="135" name="テキスト ボックス 134"/>
        <xdr:cNvSpPr txBox="1"/>
      </xdr:nvSpPr>
      <xdr:spPr>
        <a:xfrm>
          <a:off x="3924300" y="641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21489</xdr:rowOff>
    </xdr:from>
    <xdr:to>
      <xdr:col>19</xdr:col>
      <xdr:colOff>38100</xdr:colOff>
      <xdr:row>35</xdr:row>
      <xdr:rowOff>123089</xdr:rowOff>
    </xdr:to>
    <xdr:sp macro="" textlink="">
      <xdr:nvSpPr>
        <xdr:cNvPr id="136" name="楕円 135"/>
        <xdr:cNvSpPr/>
      </xdr:nvSpPr>
      <xdr:spPr bwMode="auto">
        <a:xfrm>
          <a:off x="3556000" y="663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133265</xdr:rowOff>
    </xdr:from>
    <xdr:ext cx="762000" cy="259045"/>
    <xdr:sp macro="" textlink="">
      <xdr:nvSpPr>
        <xdr:cNvPr id="137" name="テキスト ボックス 136"/>
        <xdr:cNvSpPr txBox="1"/>
      </xdr:nvSpPr>
      <xdr:spPr>
        <a:xfrm>
          <a:off x="3225800" y="640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31756</xdr:rowOff>
    </xdr:from>
    <xdr:to>
      <xdr:col>15</xdr:col>
      <xdr:colOff>101600</xdr:colOff>
      <xdr:row>35</xdr:row>
      <xdr:rowOff>133356</xdr:rowOff>
    </xdr:to>
    <xdr:sp macro="" textlink="">
      <xdr:nvSpPr>
        <xdr:cNvPr id="138" name="楕円 137"/>
        <xdr:cNvSpPr/>
      </xdr:nvSpPr>
      <xdr:spPr bwMode="auto">
        <a:xfrm>
          <a:off x="2857500" y="664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143533</xdr:rowOff>
    </xdr:from>
    <xdr:ext cx="762000" cy="259045"/>
    <xdr:sp macro="" textlink="">
      <xdr:nvSpPr>
        <xdr:cNvPr id="139" name="テキスト ボックス 138"/>
        <xdr:cNvSpPr txBox="1"/>
      </xdr:nvSpPr>
      <xdr:spPr>
        <a:xfrm>
          <a:off x="2527300" y="64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18,253
18,111
140.59
11,865,615
11,569,145
280,019
5,768,031
6,273,529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2034</xdr:rowOff>
    </xdr:from>
    <xdr:to>
      <xdr:col>24</xdr:col>
      <xdr:colOff>63500</xdr:colOff>
      <xdr:row>34</xdr:row>
      <xdr:rowOff>166936</xdr:rowOff>
    </xdr:to>
    <xdr:cxnSp macro="">
      <xdr:nvCxnSpPr>
        <xdr:cNvPr id="63" name="直線コネクタ 62"/>
        <xdr:cNvCxnSpPr/>
      </xdr:nvCxnSpPr>
      <xdr:spPr>
        <a:xfrm flipV="1">
          <a:off x="3797300" y="5831334"/>
          <a:ext cx="838200" cy="16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166936</xdr:rowOff>
    </xdr:from>
    <xdr:to>
      <xdr:col>19</xdr:col>
      <xdr:colOff>177800</xdr:colOff>
      <xdr:row>35</xdr:row>
      <xdr:rowOff>76982</xdr:rowOff>
    </xdr:to>
    <xdr:cxnSp macro="">
      <xdr:nvCxnSpPr>
        <xdr:cNvPr id="66" name="直線コネクタ 65"/>
        <xdr:cNvCxnSpPr/>
      </xdr:nvCxnSpPr>
      <xdr:spPr>
        <a:xfrm flipV="1">
          <a:off x="2908300" y="5996236"/>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76982</xdr:rowOff>
    </xdr:from>
    <xdr:to>
      <xdr:col>15</xdr:col>
      <xdr:colOff>50800</xdr:colOff>
      <xdr:row>35</xdr:row>
      <xdr:rowOff>85571</xdr:rowOff>
    </xdr:to>
    <xdr:cxnSp macro="">
      <xdr:nvCxnSpPr>
        <xdr:cNvPr id="69" name="直線コネクタ 68"/>
        <xdr:cNvCxnSpPr/>
      </xdr:nvCxnSpPr>
      <xdr:spPr>
        <a:xfrm flipV="1">
          <a:off x="2019300" y="6077732"/>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85571</xdr:rowOff>
    </xdr:from>
    <xdr:to>
      <xdr:col>10</xdr:col>
      <xdr:colOff>114300</xdr:colOff>
      <xdr:row>35</xdr:row>
      <xdr:rowOff>114326</xdr:rowOff>
    </xdr:to>
    <xdr:cxnSp macro="">
      <xdr:nvCxnSpPr>
        <xdr:cNvPr id="72" name="直線コネクタ 71"/>
        <xdr:cNvCxnSpPr/>
      </xdr:nvCxnSpPr>
      <xdr:spPr>
        <a:xfrm flipV="1">
          <a:off x="1130300" y="6086321"/>
          <a:ext cx="8890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122684</xdr:rowOff>
    </xdr:from>
    <xdr:to>
      <xdr:col>24</xdr:col>
      <xdr:colOff>114300</xdr:colOff>
      <xdr:row>34</xdr:row>
      <xdr:rowOff>52834</xdr:rowOff>
    </xdr:to>
    <xdr:sp macro="" textlink="">
      <xdr:nvSpPr>
        <xdr:cNvPr id="82" name="楕円 81"/>
        <xdr:cNvSpPr/>
      </xdr:nvSpPr>
      <xdr:spPr>
        <a:xfrm>
          <a:off x="4584700" y="5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145561</xdr:rowOff>
    </xdr:from>
    <xdr:ext cx="534377" cy="259045"/>
    <xdr:sp macro="" textlink="">
      <xdr:nvSpPr>
        <xdr:cNvPr id="83" name="人件費該当値テキスト"/>
        <xdr:cNvSpPr txBox="1"/>
      </xdr:nvSpPr>
      <xdr:spPr>
        <a:xfrm>
          <a:off x="4686300" y="56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116136</xdr:rowOff>
    </xdr:from>
    <xdr:to>
      <xdr:col>20</xdr:col>
      <xdr:colOff>38100</xdr:colOff>
      <xdr:row>35</xdr:row>
      <xdr:rowOff>46286</xdr:rowOff>
    </xdr:to>
    <xdr:sp macro="" textlink="">
      <xdr:nvSpPr>
        <xdr:cNvPr id="84" name="楕円 83"/>
        <xdr:cNvSpPr/>
      </xdr:nvSpPr>
      <xdr:spPr>
        <a:xfrm>
          <a:off x="3746500" y="59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62813</xdr:rowOff>
    </xdr:from>
    <xdr:ext cx="534377" cy="259045"/>
    <xdr:sp macro="" textlink="">
      <xdr:nvSpPr>
        <xdr:cNvPr id="85" name="テキスト ボックス 84"/>
        <xdr:cNvSpPr txBox="1"/>
      </xdr:nvSpPr>
      <xdr:spPr>
        <a:xfrm>
          <a:off x="3530111" y="57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26182</xdr:rowOff>
    </xdr:from>
    <xdr:to>
      <xdr:col>15</xdr:col>
      <xdr:colOff>101600</xdr:colOff>
      <xdr:row>35</xdr:row>
      <xdr:rowOff>127782</xdr:rowOff>
    </xdr:to>
    <xdr:sp macro="" textlink="">
      <xdr:nvSpPr>
        <xdr:cNvPr id="86" name="楕円 85"/>
        <xdr:cNvSpPr/>
      </xdr:nvSpPr>
      <xdr:spPr>
        <a:xfrm>
          <a:off x="2857500" y="602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144309</xdr:rowOff>
    </xdr:from>
    <xdr:ext cx="534377" cy="259045"/>
    <xdr:sp macro="" textlink="">
      <xdr:nvSpPr>
        <xdr:cNvPr id="87" name="テキスト ボックス 86"/>
        <xdr:cNvSpPr txBox="1"/>
      </xdr:nvSpPr>
      <xdr:spPr>
        <a:xfrm>
          <a:off x="2641111" y="58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34771</xdr:rowOff>
    </xdr:from>
    <xdr:to>
      <xdr:col>10</xdr:col>
      <xdr:colOff>165100</xdr:colOff>
      <xdr:row>35</xdr:row>
      <xdr:rowOff>136371</xdr:rowOff>
    </xdr:to>
    <xdr:sp macro="" textlink="">
      <xdr:nvSpPr>
        <xdr:cNvPr id="88" name="楕円 87"/>
        <xdr:cNvSpPr/>
      </xdr:nvSpPr>
      <xdr:spPr>
        <a:xfrm>
          <a:off x="1968500" y="60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152898</xdr:rowOff>
    </xdr:from>
    <xdr:ext cx="534377" cy="259045"/>
    <xdr:sp macro="" textlink="">
      <xdr:nvSpPr>
        <xdr:cNvPr id="89" name="テキスト ボックス 88"/>
        <xdr:cNvSpPr txBox="1"/>
      </xdr:nvSpPr>
      <xdr:spPr>
        <a:xfrm>
          <a:off x="1752111" y="58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63526</xdr:rowOff>
    </xdr:from>
    <xdr:to>
      <xdr:col>6</xdr:col>
      <xdr:colOff>38100</xdr:colOff>
      <xdr:row>35</xdr:row>
      <xdr:rowOff>165126</xdr:rowOff>
    </xdr:to>
    <xdr:sp macro="" textlink="">
      <xdr:nvSpPr>
        <xdr:cNvPr id="90" name="楕円 89"/>
        <xdr:cNvSpPr/>
      </xdr:nvSpPr>
      <xdr:spPr>
        <a:xfrm>
          <a:off x="1079500" y="60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10203</xdr:rowOff>
    </xdr:from>
    <xdr:ext cx="534377" cy="259045"/>
    <xdr:sp macro="" textlink="">
      <xdr:nvSpPr>
        <xdr:cNvPr id="91" name="テキスト ボックス 90"/>
        <xdr:cNvSpPr txBox="1"/>
      </xdr:nvSpPr>
      <xdr:spPr>
        <a:xfrm>
          <a:off x="863111" y="583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36063</xdr:rowOff>
    </xdr:from>
    <xdr:to>
      <xdr:col>24</xdr:col>
      <xdr:colOff>63500</xdr:colOff>
      <xdr:row>57</xdr:row>
      <xdr:rowOff>111239</xdr:rowOff>
    </xdr:to>
    <xdr:cxnSp macro="">
      <xdr:nvCxnSpPr>
        <xdr:cNvPr id="123" name="直線コネクタ 122"/>
        <xdr:cNvCxnSpPr/>
      </xdr:nvCxnSpPr>
      <xdr:spPr>
        <a:xfrm flipV="1">
          <a:off x="3797300" y="9637263"/>
          <a:ext cx="838200" cy="24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111239</xdr:rowOff>
    </xdr:from>
    <xdr:to>
      <xdr:col>19</xdr:col>
      <xdr:colOff>177800</xdr:colOff>
      <xdr:row>58</xdr:row>
      <xdr:rowOff>14394</xdr:rowOff>
    </xdr:to>
    <xdr:cxnSp macro="">
      <xdr:nvCxnSpPr>
        <xdr:cNvPr id="126" name="直線コネクタ 125"/>
        <xdr:cNvCxnSpPr/>
      </xdr:nvCxnSpPr>
      <xdr:spPr>
        <a:xfrm flipV="1">
          <a:off x="2908300" y="9883889"/>
          <a:ext cx="8890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14394</xdr:rowOff>
    </xdr:from>
    <xdr:to>
      <xdr:col>15</xdr:col>
      <xdr:colOff>50800</xdr:colOff>
      <xdr:row>58</xdr:row>
      <xdr:rowOff>31899</xdr:rowOff>
    </xdr:to>
    <xdr:cxnSp macro="">
      <xdr:nvCxnSpPr>
        <xdr:cNvPr id="129" name="直線コネクタ 128"/>
        <xdr:cNvCxnSpPr/>
      </xdr:nvCxnSpPr>
      <xdr:spPr>
        <a:xfrm flipV="1">
          <a:off x="2019300" y="9958494"/>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31899</xdr:rowOff>
    </xdr:from>
    <xdr:to>
      <xdr:col>10</xdr:col>
      <xdr:colOff>114300</xdr:colOff>
      <xdr:row>58</xdr:row>
      <xdr:rowOff>114064</xdr:rowOff>
    </xdr:to>
    <xdr:cxnSp macro="">
      <xdr:nvCxnSpPr>
        <xdr:cNvPr id="132" name="直線コネクタ 131"/>
        <xdr:cNvCxnSpPr/>
      </xdr:nvCxnSpPr>
      <xdr:spPr>
        <a:xfrm flipV="1">
          <a:off x="1130300" y="9975999"/>
          <a:ext cx="889000" cy="8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156713</xdr:rowOff>
    </xdr:from>
    <xdr:to>
      <xdr:col>24</xdr:col>
      <xdr:colOff>114300</xdr:colOff>
      <xdr:row>56</xdr:row>
      <xdr:rowOff>86863</xdr:rowOff>
    </xdr:to>
    <xdr:sp macro="" textlink="">
      <xdr:nvSpPr>
        <xdr:cNvPr id="142" name="楕円 141"/>
        <xdr:cNvSpPr/>
      </xdr:nvSpPr>
      <xdr:spPr>
        <a:xfrm>
          <a:off x="4584700" y="958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135140</xdr:rowOff>
    </xdr:from>
    <xdr:ext cx="534377" cy="259045"/>
    <xdr:sp macro="" textlink="">
      <xdr:nvSpPr>
        <xdr:cNvPr id="143" name="物件費該当値テキスト"/>
        <xdr:cNvSpPr txBox="1"/>
      </xdr:nvSpPr>
      <xdr:spPr>
        <a:xfrm>
          <a:off x="4686300"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60439</xdr:rowOff>
    </xdr:from>
    <xdr:to>
      <xdr:col>20</xdr:col>
      <xdr:colOff>38100</xdr:colOff>
      <xdr:row>57</xdr:row>
      <xdr:rowOff>162039</xdr:rowOff>
    </xdr:to>
    <xdr:sp macro="" textlink="">
      <xdr:nvSpPr>
        <xdr:cNvPr id="144" name="楕円 143"/>
        <xdr:cNvSpPr/>
      </xdr:nvSpPr>
      <xdr:spPr>
        <a:xfrm>
          <a:off x="3746500" y="983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153166</xdr:rowOff>
    </xdr:from>
    <xdr:ext cx="534377" cy="259045"/>
    <xdr:sp macro="" textlink="">
      <xdr:nvSpPr>
        <xdr:cNvPr id="145" name="テキスト ボックス 144"/>
        <xdr:cNvSpPr txBox="1"/>
      </xdr:nvSpPr>
      <xdr:spPr>
        <a:xfrm>
          <a:off x="3530111" y="99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135044</xdr:rowOff>
    </xdr:from>
    <xdr:to>
      <xdr:col>15</xdr:col>
      <xdr:colOff>101600</xdr:colOff>
      <xdr:row>58</xdr:row>
      <xdr:rowOff>65194</xdr:rowOff>
    </xdr:to>
    <xdr:sp macro="" textlink="">
      <xdr:nvSpPr>
        <xdr:cNvPr id="146" name="楕円 145"/>
        <xdr:cNvSpPr/>
      </xdr:nvSpPr>
      <xdr:spPr>
        <a:xfrm>
          <a:off x="28575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56321</xdr:rowOff>
    </xdr:from>
    <xdr:ext cx="534377" cy="259045"/>
    <xdr:sp macro="" textlink="">
      <xdr:nvSpPr>
        <xdr:cNvPr id="147" name="テキスト ボックス 146"/>
        <xdr:cNvSpPr txBox="1"/>
      </xdr:nvSpPr>
      <xdr:spPr>
        <a:xfrm>
          <a:off x="2641111" y="100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152549</xdr:rowOff>
    </xdr:from>
    <xdr:to>
      <xdr:col>10</xdr:col>
      <xdr:colOff>165100</xdr:colOff>
      <xdr:row>58</xdr:row>
      <xdr:rowOff>82699</xdr:rowOff>
    </xdr:to>
    <xdr:sp macro="" textlink="">
      <xdr:nvSpPr>
        <xdr:cNvPr id="148" name="楕円 147"/>
        <xdr:cNvSpPr/>
      </xdr:nvSpPr>
      <xdr:spPr>
        <a:xfrm>
          <a:off x="1968500" y="992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73826</xdr:rowOff>
    </xdr:from>
    <xdr:ext cx="534377" cy="259045"/>
    <xdr:sp macro="" textlink="">
      <xdr:nvSpPr>
        <xdr:cNvPr id="149" name="テキスト ボックス 148"/>
        <xdr:cNvSpPr txBox="1"/>
      </xdr:nvSpPr>
      <xdr:spPr>
        <a:xfrm>
          <a:off x="1752111" y="1001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63264</xdr:rowOff>
    </xdr:from>
    <xdr:to>
      <xdr:col>6</xdr:col>
      <xdr:colOff>38100</xdr:colOff>
      <xdr:row>58</xdr:row>
      <xdr:rowOff>164864</xdr:rowOff>
    </xdr:to>
    <xdr:sp macro="" textlink="">
      <xdr:nvSpPr>
        <xdr:cNvPr id="150" name="楕円 149"/>
        <xdr:cNvSpPr/>
      </xdr:nvSpPr>
      <xdr:spPr>
        <a:xfrm>
          <a:off x="1079500" y="100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155991</xdr:rowOff>
    </xdr:from>
    <xdr:ext cx="534377" cy="259045"/>
    <xdr:sp macro="" textlink="">
      <xdr:nvSpPr>
        <xdr:cNvPr id="151" name="テキスト ボックス 150"/>
        <xdr:cNvSpPr txBox="1"/>
      </xdr:nvSpPr>
      <xdr:spPr>
        <a:xfrm>
          <a:off x="863111" y="101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89430</xdr:rowOff>
    </xdr:from>
    <xdr:to>
      <xdr:col>24</xdr:col>
      <xdr:colOff>63500</xdr:colOff>
      <xdr:row>76</xdr:row>
      <xdr:rowOff>156685</xdr:rowOff>
    </xdr:to>
    <xdr:cxnSp macro="">
      <xdr:nvCxnSpPr>
        <xdr:cNvPr id="178" name="直線コネクタ 177"/>
        <xdr:cNvCxnSpPr/>
      </xdr:nvCxnSpPr>
      <xdr:spPr>
        <a:xfrm flipV="1">
          <a:off x="3797300" y="13119630"/>
          <a:ext cx="8382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55143</xdr:rowOff>
    </xdr:from>
    <xdr:ext cx="469744" cy="259045"/>
    <xdr:sp macro="" textlink="">
      <xdr:nvSpPr>
        <xdr:cNvPr id="179" name="維持補修費平均値テキスト"/>
        <xdr:cNvSpPr txBox="1"/>
      </xdr:nvSpPr>
      <xdr:spPr>
        <a:xfrm>
          <a:off x="4686300" y="1325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121092</xdr:rowOff>
    </xdr:from>
    <xdr:to>
      <xdr:col>19</xdr:col>
      <xdr:colOff>177800</xdr:colOff>
      <xdr:row>76</xdr:row>
      <xdr:rowOff>156685</xdr:rowOff>
    </xdr:to>
    <xdr:cxnSp macro="">
      <xdr:nvCxnSpPr>
        <xdr:cNvPr id="181" name="直線コネクタ 180"/>
        <xdr:cNvCxnSpPr/>
      </xdr:nvCxnSpPr>
      <xdr:spPr>
        <a:xfrm>
          <a:off x="2908300" y="13151292"/>
          <a:ext cx="889000" cy="3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34455</xdr:rowOff>
    </xdr:from>
    <xdr:ext cx="469744" cy="259045"/>
    <xdr:sp macro="" textlink="">
      <xdr:nvSpPr>
        <xdr:cNvPr id="183" name="テキスト ボックス 182"/>
        <xdr:cNvSpPr txBox="1"/>
      </xdr:nvSpPr>
      <xdr:spPr>
        <a:xfrm>
          <a:off x="3562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84288</xdr:rowOff>
    </xdr:from>
    <xdr:to>
      <xdr:col>15</xdr:col>
      <xdr:colOff>50800</xdr:colOff>
      <xdr:row>76</xdr:row>
      <xdr:rowOff>121092</xdr:rowOff>
    </xdr:to>
    <xdr:cxnSp macro="">
      <xdr:nvCxnSpPr>
        <xdr:cNvPr id="184" name="直線コネクタ 183"/>
        <xdr:cNvCxnSpPr/>
      </xdr:nvCxnSpPr>
      <xdr:spPr>
        <a:xfrm>
          <a:off x="2019300" y="13114488"/>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40832</xdr:rowOff>
    </xdr:from>
    <xdr:ext cx="469744" cy="259045"/>
    <xdr:sp macro="" textlink="">
      <xdr:nvSpPr>
        <xdr:cNvPr id="186" name="テキスト ボックス 185"/>
        <xdr:cNvSpPr txBox="1"/>
      </xdr:nvSpPr>
      <xdr:spPr>
        <a:xfrm>
          <a:off x="2673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84288</xdr:rowOff>
    </xdr:from>
    <xdr:to>
      <xdr:col>10</xdr:col>
      <xdr:colOff>114300</xdr:colOff>
      <xdr:row>76</xdr:row>
      <xdr:rowOff>128087</xdr:rowOff>
    </xdr:to>
    <xdr:cxnSp macro="">
      <xdr:nvCxnSpPr>
        <xdr:cNvPr id="187" name="直線コネクタ 186"/>
        <xdr:cNvCxnSpPr/>
      </xdr:nvCxnSpPr>
      <xdr:spPr>
        <a:xfrm flipV="1">
          <a:off x="1130300" y="13114488"/>
          <a:ext cx="889000" cy="4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38454</xdr:rowOff>
    </xdr:from>
    <xdr:ext cx="469744" cy="259045"/>
    <xdr:sp macro="" textlink="">
      <xdr:nvSpPr>
        <xdr:cNvPr id="189" name="テキスト ボックス 188"/>
        <xdr:cNvSpPr txBox="1"/>
      </xdr:nvSpPr>
      <xdr:spPr>
        <a:xfrm>
          <a:off x="1784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48513</xdr:rowOff>
    </xdr:from>
    <xdr:ext cx="469744" cy="259045"/>
    <xdr:sp macro="" textlink="">
      <xdr:nvSpPr>
        <xdr:cNvPr id="191" name="テキスト ボックス 190"/>
        <xdr:cNvSpPr txBox="1"/>
      </xdr:nvSpPr>
      <xdr:spPr>
        <a:xfrm>
          <a:off x="895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38630</xdr:rowOff>
    </xdr:from>
    <xdr:to>
      <xdr:col>24</xdr:col>
      <xdr:colOff>114300</xdr:colOff>
      <xdr:row>76</xdr:row>
      <xdr:rowOff>140230</xdr:rowOff>
    </xdr:to>
    <xdr:sp macro="" textlink="">
      <xdr:nvSpPr>
        <xdr:cNvPr id="197" name="楕円 196"/>
        <xdr:cNvSpPr/>
      </xdr:nvSpPr>
      <xdr:spPr>
        <a:xfrm>
          <a:off x="4584700" y="130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61508</xdr:rowOff>
    </xdr:from>
    <xdr:ext cx="534377" cy="259045"/>
    <xdr:sp macro="" textlink="">
      <xdr:nvSpPr>
        <xdr:cNvPr id="198" name="維持補修費該当値テキスト"/>
        <xdr:cNvSpPr txBox="1"/>
      </xdr:nvSpPr>
      <xdr:spPr>
        <a:xfrm>
          <a:off x="4686300" y="1292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105885</xdr:rowOff>
    </xdr:from>
    <xdr:to>
      <xdr:col>20</xdr:col>
      <xdr:colOff>38100</xdr:colOff>
      <xdr:row>77</xdr:row>
      <xdr:rowOff>36035</xdr:rowOff>
    </xdr:to>
    <xdr:sp macro="" textlink="">
      <xdr:nvSpPr>
        <xdr:cNvPr id="199" name="楕円 198"/>
        <xdr:cNvSpPr/>
      </xdr:nvSpPr>
      <xdr:spPr>
        <a:xfrm>
          <a:off x="3746500" y="131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52562</xdr:rowOff>
    </xdr:from>
    <xdr:ext cx="534377" cy="259045"/>
    <xdr:sp macro="" textlink="">
      <xdr:nvSpPr>
        <xdr:cNvPr id="200" name="テキスト ボックス 199"/>
        <xdr:cNvSpPr txBox="1"/>
      </xdr:nvSpPr>
      <xdr:spPr>
        <a:xfrm>
          <a:off x="3530111" y="129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70292</xdr:rowOff>
    </xdr:from>
    <xdr:to>
      <xdr:col>15</xdr:col>
      <xdr:colOff>101600</xdr:colOff>
      <xdr:row>77</xdr:row>
      <xdr:rowOff>442</xdr:rowOff>
    </xdr:to>
    <xdr:sp macro="" textlink="">
      <xdr:nvSpPr>
        <xdr:cNvPr id="201" name="楕円 200"/>
        <xdr:cNvSpPr/>
      </xdr:nvSpPr>
      <xdr:spPr>
        <a:xfrm>
          <a:off x="2857500" y="131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16969</xdr:rowOff>
    </xdr:from>
    <xdr:ext cx="534377" cy="259045"/>
    <xdr:sp macro="" textlink="">
      <xdr:nvSpPr>
        <xdr:cNvPr id="202" name="テキスト ボックス 201"/>
        <xdr:cNvSpPr txBox="1"/>
      </xdr:nvSpPr>
      <xdr:spPr>
        <a:xfrm>
          <a:off x="2641111" y="1287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33488</xdr:rowOff>
    </xdr:from>
    <xdr:to>
      <xdr:col>10</xdr:col>
      <xdr:colOff>165100</xdr:colOff>
      <xdr:row>76</xdr:row>
      <xdr:rowOff>135088</xdr:rowOff>
    </xdr:to>
    <xdr:sp macro="" textlink="">
      <xdr:nvSpPr>
        <xdr:cNvPr id="203" name="楕円 202"/>
        <xdr:cNvSpPr/>
      </xdr:nvSpPr>
      <xdr:spPr>
        <a:xfrm>
          <a:off x="1968500" y="130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151614</xdr:rowOff>
    </xdr:from>
    <xdr:ext cx="534377" cy="259045"/>
    <xdr:sp macro="" textlink="">
      <xdr:nvSpPr>
        <xdr:cNvPr id="204" name="テキスト ボックス 203"/>
        <xdr:cNvSpPr txBox="1"/>
      </xdr:nvSpPr>
      <xdr:spPr>
        <a:xfrm>
          <a:off x="1752111" y="128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77287</xdr:rowOff>
    </xdr:from>
    <xdr:to>
      <xdr:col>6</xdr:col>
      <xdr:colOff>38100</xdr:colOff>
      <xdr:row>77</xdr:row>
      <xdr:rowOff>7437</xdr:rowOff>
    </xdr:to>
    <xdr:sp macro="" textlink="">
      <xdr:nvSpPr>
        <xdr:cNvPr id="205" name="楕円 204"/>
        <xdr:cNvSpPr/>
      </xdr:nvSpPr>
      <xdr:spPr>
        <a:xfrm>
          <a:off x="1079500" y="1310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23964</xdr:rowOff>
    </xdr:from>
    <xdr:ext cx="534377" cy="259045"/>
    <xdr:sp macro="" textlink="">
      <xdr:nvSpPr>
        <xdr:cNvPr id="206" name="テキスト ボックス 205"/>
        <xdr:cNvSpPr txBox="1"/>
      </xdr:nvSpPr>
      <xdr:spPr>
        <a:xfrm>
          <a:off x="863111" y="1288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19213</xdr:rowOff>
    </xdr:from>
    <xdr:to>
      <xdr:col>24</xdr:col>
      <xdr:colOff>63500</xdr:colOff>
      <xdr:row>94</xdr:row>
      <xdr:rowOff>80663</xdr:rowOff>
    </xdr:to>
    <xdr:cxnSp macro="">
      <xdr:nvCxnSpPr>
        <xdr:cNvPr id="240" name="直線コネクタ 239"/>
        <xdr:cNvCxnSpPr/>
      </xdr:nvCxnSpPr>
      <xdr:spPr>
        <a:xfrm flipV="1">
          <a:off x="3797300" y="16135513"/>
          <a:ext cx="838200" cy="6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80663</xdr:rowOff>
    </xdr:from>
    <xdr:to>
      <xdr:col>19</xdr:col>
      <xdr:colOff>177800</xdr:colOff>
      <xdr:row>94</xdr:row>
      <xdr:rowOff>153588</xdr:rowOff>
    </xdr:to>
    <xdr:cxnSp macro="">
      <xdr:nvCxnSpPr>
        <xdr:cNvPr id="243" name="直線コネクタ 242"/>
        <xdr:cNvCxnSpPr/>
      </xdr:nvCxnSpPr>
      <xdr:spPr>
        <a:xfrm flipV="1">
          <a:off x="2908300" y="16196963"/>
          <a:ext cx="889000" cy="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153588</xdr:rowOff>
    </xdr:from>
    <xdr:to>
      <xdr:col>15</xdr:col>
      <xdr:colOff>50800</xdr:colOff>
      <xdr:row>95</xdr:row>
      <xdr:rowOff>18199</xdr:rowOff>
    </xdr:to>
    <xdr:cxnSp macro="">
      <xdr:nvCxnSpPr>
        <xdr:cNvPr id="246" name="直線コネクタ 245"/>
        <xdr:cNvCxnSpPr/>
      </xdr:nvCxnSpPr>
      <xdr:spPr>
        <a:xfrm flipV="1">
          <a:off x="2019300" y="16269888"/>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18199</xdr:rowOff>
    </xdr:from>
    <xdr:to>
      <xdr:col>10</xdr:col>
      <xdr:colOff>114300</xdr:colOff>
      <xdr:row>95</xdr:row>
      <xdr:rowOff>36102</xdr:rowOff>
    </xdr:to>
    <xdr:cxnSp macro="">
      <xdr:nvCxnSpPr>
        <xdr:cNvPr id="249" name="直線コネクタ 248"/>
        <xdr:cNvCxnSpPr/>
      </xdr:nvCxnSpPr>
      <xdr:spPr>
        <a:xfrm flipV="1">
          <a:off x="1130300" y="16305949"/>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139863</xdr:rowOff>
    </xdr:from>
    <xdr:to>
      <xdr:col>24</xdr:col>
      <xdr:colOff>114300</xdr:colOff>
      <xdr:row>94</xdr:row>
      <xdr:rowOff>70013</xdr:rowOff>
    </xdr:to>
    <xdr:sp macro="" textlink="">
      <xdr:nvSpPr>
        <xdr:cNvPr id="259" name="楕円 258"/>
        <xdr:cNvSpPr/>
      </xdr:nvSpPr>
      <xdr:spPr>
        <a:xfrm>
          <a:off x="4584700" y="160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162740</xdr:rowOff>
    </xdr:from>
    <xdr:ext cx="534377" cy="259045"/>
    <xdr:sp macro="" textlink="">
      <xdr:nvSpPr>
        <xdr:cNvPr id="260" name="扶助費該当値テキスト"/>
        <xdr:cNvSpPr txBox="1"/>
      </xdr:nvSpPr>
      <xdr:spPr>
        <a:xfrm>
          <a:off x="4686300" y="159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29863</xdr:rowOff>
    </xdr:from>
    <xdr:to>
      <xdr:col>20</xdr:col>
      <xdr:colOff>38100</xdr:colOff>
      <xdr:row>94</xdr:row>
      <xdr:rowOff>131463</xdr:rowOff>
    </xdr:to>
    <xdr:sp macro="" textlink="">
      <xdr:nvSpPr>
        <xdr:cNvPr id="261" name="楕円 260"/>
        <xdr:cNvSpPr/>
      </xdr:nvSpPr>
      <xdr:spPr>
        <a:xfrm>
          <a:off x="3746500" y="161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147990</xdr:rowOff>
    </xdr:from>
    <xdr:ext cx="534377" cy="259045"/>
    <xdr:sp macro="" textlink="">
      <xdr:nvSpPr>
        <xdr:cNvPr id="262" name="テキスト ボックス 261"/>
        <xdr:cNvSpPr txBox="1"/>
      </xdr:nvSpPr>
      <xdr:spPr>
        <a:xfrm>
          <a:off x="3530111" y="1592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102788</xdr:rowOff>
    </xdr:from>
    <xdr:to>
      <xdr:col>15</xdr:col>
      <xdr:colOff>101600</xdr:colOff>
      <xdr:row>95</xdr:row>
      <xdr:rowOff>32938</xdr:rowOff>
    </xdr:to>
    <xdr:sp macro="" textlink="">
      <xdr:nvSpPr>
        <xdr:cNvPr id="263" name="楕円 262"/>
        <xdr:cNvSpPr/>
      </xdr:nvSpPr>
      <xdr:spPr>
        <a:xfrm>
          <a:off x="2857500" y="162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49465</xdr:rowOff>
    </xdr:from>
    <xdr:ext cx="534377" cy="259045"/>
    <xdr:sp macro="" textlink="">
      <xdr:nvSpPr>
        <xdr:cNvPr id="264" name="テキスト ボックス 263"/>
        <xdr:cNvSpPr txBox="1"/>
      </xdr:nvSpPr>
      <xdr:spPr>
        <a:xfrm>
          <a:off x="2641111" y="159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138849</xdr:rowOff>
    </xdr:from>
    <xdr:to>
      <xdr:col>10</xdr:col>
      <xdr:colOff>165100</xdr:colOff>
      <xdr:row>95</xdr:row>
      <xdr:rowOff>68999</xdr:rowOff>
    </xdr:to>
    <xdr:sp macro="" textlink="">
      <xdr:nvSpPr>
        <xdr:cNvPr id="265" name="楕円 264"/>
        <xdr:cNvSpPr/>
      </xdr:nvSpPr>
      <xdr:spPr>
        <a:xfrm>
          <a:off x="1968500" y="162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85526</xdr:rowOff>
    </xdr:from>
    <xdr:ext cx="534377" cy="259045"/>
    <xdr:sp macro="" textlink="">
      <xdr:nvSpPr>
        <xdr:cNvPr id="266" name="テキスト ボックス 265"/>
        <xdr:cNvSpPr txBox="1"/>
      </xdr:nvSpPr>
      <xdr:spPr>
        <a:xfrm>
          <a:off x="1752111" y="160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156752</xdr:rowOff>
    </xdr:from>
    <xdr:to>
      <xdr:col>6</xdr:col>
      <xdr:colOff>38100</xdr:colOff>
      <xdr:row>95</xdr:row>
      <xdr:rowOff>86902</xdr:rowOff>
    </xdr:to>
    <xdr:sp macro="" textlink="">
      <xdr:nvSpPr>
        <xdr:cNvPr id="267" name="楕円 266"/>
        <xdr:cNvSpPr/>
      </xdr:nvSpPr>
      <xdr:spPr>
        <a:xfrm>
          <a:off x="1079500" y="162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103429</xdr:rowOff>
    </xdr:from>
    <xdr:ext cx="534377" cy="259045"/>
    <xdr:sp macro="" textlink="">
      <xdr:nvSpPr>
        <xdr:cNvPr id="268" name="テキスト ボックス 267"/>
        <xdr:cNvSpPr txBox="1"/>
      </xdr:nvSpPr>
      <xdr:spPr>
        <a:xfrm>
          <a:off x="863111" y="1604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28911</xdr:rowOff>
    </xdr:from>
    <xdr:to>
      <xdr:col>55</xdr:col>
      <xdr:colOff>0</xdr:colOff>
      <xdr:row>37</xdr:row>
      <xdr:rowOff>8113</xdr:rowOff>
    </xdr:to>
    <xdr:cxnSp macro="">
      <xdr:nvCxnSpPr>
        <xdr:cNvPr id="295" name="直線コネクタ 294"/>
        <xdr:cNvCxnSpPr/>
      </xdr:nvCxnSpPr>
      <xdr:spPr>
        <a:xfrm flipV="1">
          <a:off x="9639300" y="5858211"/>
          <a:ext cx="838200" cy="49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152474</xdr:rowOff>
    </xdr:from>
    <xdr:to>
      <xdr:col>50</xdr:col>
      <xdr:colOff>114300</xdr:colOff>
      <xdr:row>37</xdr:row>
      <xdr:rowOff>8113</xdr:rowOff>
    </xdr:to>
    <xdr:cxnSp macro="">
      <xdr:nvCxnSpPr>
        <xdr:cNvPr id="298" name="直線コネクタ 297"/>
        <xdr:cNvCxnSpPr/>
      </xdr:nvCxnSpPr>
      <xdr:spPr>
        <a:xfrm>
          <a:off x="8750300" y="6324674"/>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152474</xdr:rowOff>
    </xdr:from>
    <xdr:to>
      <xdr:col>45</xdr:col>
      <xdr:colOff>177800</xdr:colOff>
      <xdr:row>37</xdr:row>
      <xdr:rowOff>16964</xdr:rowOff>
    </xdr:to>
    <xdr:cxnSp macro="">
      <xdr:nvCxnSpPr>
        <xdr:cNvPr id="301" name="直線コネクタ 300"/>
        <xdr:cNvCxnSpPr/>
      </xdr:nvCxnSpPr>
      <xdr:spPr>
        <a:xfrm flipV="1">
          <a:off x="7861300" y="6324674"/>
          <a:ext cx="8890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16964</xdr:rowOff>
    </xdr:from>
    <xdr:to>
      <xdr:col>41</xdr:col>
      <xdr:colOff>50800</xdr:colOff>
      <xdr:row>37</xdr:row>
      <xdr:rowOff>18496</xdr:rowOff>
    </xdr:to>
    <xdr:cxnSp macro="">
      <xdr:nvCxnSpPr>
        <xdr:cNvPr id="304" name="直線コネクタ 303"/>
        <xdr:cNvCxnSpPr/>
      </xdr:nvCxnSpPr>
      <xdr:spPr>
        <a:xfrm flipV="1">
          <a:off x="6972300" y="6360614"/>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149561</xdr:rowOff>
    </xdr:from>
    <xdr:to>
      <xdr:col>55</xdr:col>
      <xdr:colOff>50800</xdr:colOff>
      <xdr:row>34</xdr:row>
      <xdr:rowOff>79711</xdr:rowOff>
    </xdr:to>
    <xdr:sp macro="" textlink="">
      <xdr:nvSpPr>
        <xdr:cNvPr id="314" name="楕円 313"/>
        <xdr:cNvSpPr/>
      </xdr:nvSpPr>
      <xdr:spPr>
        <a:xfrm>
          <a:off x="10426700" y="58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127988</xdr:rowOff>
    </xdr:from>
    <xdr:ext cx="599010" cy="259045"/>
    <xdr:sp macro="" textlink="">
      <xdr:nvSpPr>
        <xdr:cNvPr id="315" name="補助費等該当値テキスト"/>
        <xdr:cNvSpPr txBox="1"/>
      </xdr:nvSpPr>
      <xdr:spPr>
        <a:xfrm>
          <a:off x="10528300" y="578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128763</xdr:rowOff>
    </xdr:from>
    <xdr:to>
      <xdr:col>50</xdr:col>
      <xdr:colOff>165100</xdr:colOff>
      <xdr:row>37</xdr:row>
      <xdr:rowOff>58913</xdr:rowOff>
    </xdr:to>
    <xdr:sp macro="" textlink="">
      <xdr:nvSpPr>
        <xdr:cNvPr id="316" name="楕円 315"/>
        <xdr:cNvSpPr/>
      </xdr:nvSpPr>
      <xdr:spPr>
        <a:xfrm>
          <a:off x="9588500" y="6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50040</xdr:rowOff>
    </xdr:from>
    <xdr:ext cx="534377" cy="259045"/>
    <xdr:sp macro="" textlink="">
      <xdr:nvSpPr>
        <xdr:cNvPr id="317" name="テキスト ボックス 316"/>
        <xdr:cNvSpPr txBox="1"/>
      </xdr:nvSpPr>
      <xdr:spPr>
        <a:xfrm>
          <a:off x="9372111" y="63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101674</xdr:rowOff>
    </xdr:from>
    <xdr:to>
      <xdr:col>46</xdr:col>
      <xdr:colOff>38100</xdr:colOff>
      <xdr:row>37</xdr:row>
      <xdr:rowOff>31824</xdr:rowOff>
    </xdr:to>
    <xdr:sp macro="" textlink="">
      <xdr:nvSpPr>
        <xdr:cNvPr id="318" name="楕円 317"/>
        <xdr:cNvSpPr/>
      </xdr:nvSpPr>
      <xdr:spPr>
        <a:xfrm>
          <a:off x="8699500" y="62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48351</xdr:rowOff>
    </xdr:from>
    <xdr:ext cx="534377" cy="259045"/>
    <xdr:sp macro="" textlink="">
      <xdr:nvSpPr>
        <xdr:cNvPr id="319" name="テキスト ボックス 318"/>
        <xdr:cNvSpPr txBox="1"/>
      </xdr:nvSpPr>
      <xdr:spPr>
        <a:xfrm>
          <a:off x="8483111" y="60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137614</xdr:rowOff>
    </xdr:from>
    <xdr:to>
      <xdr:col>41</xdr:col>
      <xdr:colOff>101600</xdr:colOff>
      <xdr:row>37</xdr:row>
      <xdr:rowOff>67764</xdr:rowOff>
    </xdr:to>
    <xdr:sp macro="" textlink="">
      <xdr:nvSpPr>
        <xdr:cNvPr id="320" name="楕円 319"/>
        <xdr:cNvSpPr/>
      </xdr:nvSpPr>
      <xdr:spPr>
        <a:xfrm>
          <a:off x="7810500" y="63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84291</xdr:rowOff>
    </xdr:from>
    <xdr:ext cx="534377" cy="259045"/>
    <xdr:sp macro="" textlink="">
      <xdr:nvSpPr>
        <xdr:cNvPr id="321" name="テキスト ボックス 320"/>
        <xdr:cNvSpPr txBox="1"/>
      </xdr:nvSpPr>
      <xdr:spPr>
        <a:xfrm>
          <a:off x="7594111" y="60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139146</xdr:rowOff>
    </xdr:from>
    <xdr:to>
      <xdr:col>36</xdr:col>
      <xdr:colOff>165100</xdr:colOff>
      <xdr:row>37</xdr:row>
      <xdr:rowOff>69296</xdr:rowOff>
    </xdr:to>
    <xdr:sp macro="" textlink="">
      <xdr:nvSpPr>
        <xdr:cNvPr id="322" name="楕円 321"/>
        <xdr:cNvSpPr/>
      </xdr:nvSpPr>
      <xdr:spPr>
        <a:xfrm>
          <a:off x="6921500" y="631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85823</xdr:rowOff>
    </xdr:from>
    <xdr:ext cx="534377" cy="259045"/>
    <xdr:sp macro="" textlink="">
      <xdr:nvSpPr>
        <xdr:cNvPr id="323" name="テキスト ボックス 322"/>
        <xdr:cNvSpPr txBox="1"/>
      </xdr:nvSpPr>
      <xdr:spPr>
        <a:xfrm>
          <a:off x="6705111" y="60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150819</xdr:rowOff>
    </xdr:from>
    <xdr:to>
      <xdr:col>55</xdr:col>
      <xdr:colOff>0</xdr:colOff>
      <xdr:row>58</xdr:row>
      <xdr:rowOff>3761</xdr:rowOff>
    </xdr:to>
    <xdr:cxnSp macro="">
      <xdr:nvCxnSpPr>
        <xdr:cNvPr id="350" name="直線コネクタ 349"/>
        <xdr:cNvCxnSpPr/>
      </xdr:nvCxnSpPr>
      <xdr:spPr>
        <a:xfrm>
          <a:off x="9639300" y="9923469"/>
          <a:ext cx="8382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150819</xdr:rowOff>
    </xdr:from>
    <xdr:to>
      <xdr:col>50</xdr:col>
      <xdr:colOff>114300</xdr:colOff>
      <xdr:row>58</xdr:row>
      <xdr:rowOff>16508</xdr:rowOff>
    </xdr:to>
    <xdr:cxnSp macro="">
      <xdr:nvCxnSpPr>
        <xdr:cNvPr id="353" name="直線コネクタ 352"/>
        <xdr:cNvCxnSpPr/>
      </xdr:nvCxnSpPr>
      <xdr:spPr>
        <a:xfrm flipV="1">
          <a:off x="8750300" y="9923469"/>
          <a:ext cx="889000" cy="3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16508</xdr:rowOff>
    </xdr:from>
    <xdr:to>
      <xdr:col>45</xdr:col>
      <xdr:colOff>177800</xdr:colOff>
      <xdr:row>58</xdr:row>
      <xdr:rowOff>70567</xdr:rowOff>
    </xdr:to>
    <xdr:cxnSp macro="">
      <xdr:nvCxnSpPr>
        <xdr:cNvPr id="356" name="直線コネクタ 355"/>
        <xdr:cNvCxnSpPr/>
      </xdr:nvCxnSpPr>
      <xdr:spPr>
        <a:xfrm flipV="1">
          <a:off x="7861300" y="9960608"/>
          <a:ext cx="889000" cy="5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48758</xdr:rowOff>
    </xdr:from>
    <xdr:to>
      <xdr:col>41</xdr:col>
      <xdr:colOff>50800</xdr:colOff>
      <xdr:row>58</xdr:row>
      <xdr:rowOff>70567</xdr:rowOff>
    </xdr:to>
    <xdr:cxnSp macro="">
      <xdr:nvCxnSpPr>
        <xdr:cNvPr id="359" name="直線コネクタ 358"/>
        <xdr:cNvCxnSpPr/>
      </xdr:nvCxnSpPr>
      <xdr:spPr>
        <a:xfrm>
          <a:off x="6972300" y="9992858"/>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70585</xdr:rowOff>
    </xdr:from>
    <xdr:ext cx="534377" cy="259045"/>
    <xdr:sp macro="" textlink="">
      <xdr:nvSpPr>
        <xdr:cNvPr id="361" name="テキスト ボックス 360"/>
        <xdr:cNvSpPr txBox="1"/>
      </xdr:nvSpPr>
      <xdr:spPr>
        <a:xfrm>
          <a:off x="7594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124411</xdr:rowOff>
    </xdr:from>
    <xdr:to>
      <xdr:col>55</xdr:col>
      <xdr:colOff>50800</xdr:colOff>
      <xdr:row>58</xdr:row>
      <xdr:rowOff>54561</xdr:rowOff>
    </xdr:to>
    <xdr:sp macro="" textlink="">
      <xdr:nvSpPr>
        <xdr:cNvPr id="369" name="楕円 368"/>
        <xdr:cNvSpPr/>
      </xdr:nvSpPr>
      <xdr:spPr>
        <a:xfrm>
          <a:off x="10426700" y="98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39338</xdr:rowOff>
    </xdr:from>
    <xdr:ext cx="534377" cy="259045"/>
    <xdr:sp macro="" textlink="">
      <xdr:nvSpPr>
        <xdr:cNvPr id="370" name="普通建設事業費該当値テキスト"/>
        <xdr:cNvSpPr txBox="1"/>
      </xdr:nvSpPr>
      <xdr:spPr>
        <a:xfrm>
          <a:off x="10528300" y="981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100019</xdr:rowOff>
    </xdr:from>
    <xdr:to>
      <xdr:col>50</xdr:col>
      <xdr:colOff>165100</xdr:colOff>
      <xdr:row>58</xdr:row>
      <xdr:rowOff>30169</xdr:rowOff>
    </xdr:to>
    <xdr:sp macro="" textlink="">
      <xdr:nvSpPr>
        <xdr:cNvPr id="371" name="楕円 370"/>
        <xdr:cNvSpPr/>
      </xdr:nvSpPr>
      <xdr:spPr>
        <a:xfrm>
          <a:off x="9588500" y="98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21296</xdr:rowOff>
    </xdr:from>
    <xdr:ext cx="534377" cy="259045"/>
    <xdr:sp macro="" textlink="">
      <xdr:nvSpPr>
        <xdr:cNvPr id="372" name="テキスト ボックス 371"/>
        <xdr:cNvSpPr txBox="1"/>
      </xdr:nvSpPr>
      <xdr:spPr>
        <a:xfrm>
          <a:off x="9372111" y="9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137158</xdr:rowOff>
    </xdr:from>
    <xdr:to>
      <xdr:col>46</xdr:col>
      <xdr:colOff>38100</xdr:colOff>
      <xdr:row>58</xdr:row>
      <xdr:rowOff>67308</xdr:rowOff>
    </xdr:to>
    <xdr:sp macro="" textlink="">
      <xdr:nvSpPr>
        <xdr:cNvPr id="373" name="楕円 372"/>
        <xdr:cNvSpPr/>
      </xdr:nvSpPr>
      <xdr:spPr>
        <a:xfrm>
          <a:off x="8699500" y="99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58435</xdr:rowOff>
    </xdr:from>
    <xdr:ext cx="534377" cy="259045"/>
    <xdr:sp macro="" textlink="">
      <xdr:nvSpPr>
        <xdr:cNvPr id="374" name="テキスト ボックス 373"/>
        <xdr:cNvSpPr txBox="1"/>
      </xdr:nvSpPr>
      <xdr:spPr>
        <a:xfrm>
          <a:off x="8483111" y="1000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19767</xdr:rowOff>
    </xdr:from>
    <xdr:to>
      <xdr:col>41</xdr:col>
      <xdr:colOff>101600</xdr:colOff>
      <xdr:row>58</xdr:row>
      <xdr:rowOff>121367</xdr:rowOff>
    </xdr:to>
    <xdr:sp macro="" textlink="">
      <xdr:nvSpPr>
        <xdr:cNvPr id="375" name="楕円 374"/>
        <xdr:cNvSpPr/>
      </xdr:nvSpPr>
      <xdr:spPr>
        <a:xfrm>
          <a:off x="7810500" y="99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112494</xdr:rowOff>
    </xdr:from>
    <xdr:ext cx="534377" cy="259045"/>
    <xdr:sp macro="" textlink="">
      <xdr:nvSpPr>
        <xdr:cNvPr id="376" name="テキスト ボックス 375"/>
        <xdr:cNvSpPr txBox="1"/>
      </xdr:nvSpPr>
      <xdr:spPr>
        <a:xfrm>
          <a:off x="7594111" y="1005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169408</xdr:rowOff>
    </xdr:from>
    <xdr:to>
      <xdr:col>36</xdr:col>
      <xdr:colOff>165100</xdr:colOff>
      <xdr:row>58</xdr:row>
      <xdr:rowOff>99558</xdr:rowOff>
    </xdr:to>
    <xdr:sp macro="" textlink="">
      <xdr:nvSpPr>
        <xdr:cNvPr id="377" name="楕円 376"/>
        <xdr:cNvSpPr/>
      </xdr:nvSpPr>
      <xdr:spPr>
        <a:xfrm>
          <a:off x="6921500" y="994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90685</xdr:rowOff>
    </xdr:from>
    <xdr:ext cx="534377" cy="259045"/>
    <xdr:sp macro="" textlink="">
      <xdr:nvSpPr>
        <xdr:cNvPr id="378" name="テキスト ボックス 377"/>
        <xdr:cNvSpPr txBox="1"/>
      </xdr:nvSpPr>
      <xdr:spPr>
        <a:xfrm>
          <a:off x="6705111" y="1003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10906</xdr:rowOff>
    </xdr:from>
    <xdr:to>
      <xdr:col>55</xdr:col>
      <xdr:colOff>0</xdr:colOff>
      <xdr:row>79</xdr:row>
      <xdr:rowOff>21453</xdr:rowOff>
    </xdr:to>
    <xdr:cxnSp macro="">
      <xdr:nvCxnSpPr>
        <xdr:cNvPr id="407" name="直線コネクタ 406"/>
        <xdr:cNvCxnSpPr/>
      </xdr:nvCxnSpPr>
      <xdr:spPr>
        <a:xfrm flipV="1">
          <a:off x="9639300" y="13555456"/>
          <a:ext cx="8382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14892</xdr:rowOff>
    </xdr:from>
    <xdr:to>
      <xdr:col>50</xdr:col>
      <xdr:colOff>114300</xdr:colOff>
      <xdr:row>79</xdr:row>
      <xdr:rowOff>21453</xdr:rowOff>
    </xdr:to>
    <xdr:cxnSp macro="">
      <xdr:nvCxnSpPr>
        <xdr:cNvPr id="410" name="直線コネクタ 409"/>
        <xdr:cNvCxnSpPr/>
      </xdr:nvCxnSpPr>
      <xdr:spPr>
        <a:xfrm>
          <a:off x="8750300" y="13559442"/>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10556</xdr:rowOff>
    </xdr:from>
    <xdr:to>
      <xdr:col>45</xdr:col>
      <xdr:colOff>177800</xdr:colOff>
      <xdr:row>79</xdr:row>
      <xdr:rowOff>14892</xdr:rowOff>
    </xdr:to>
    <xdr:cxnSp macro="">
      <xdr:nvCxnSpPr>
        <xdr:cNvPr id="413" name="直線コネクタ 412"/>
        <xdr:cNvCxnSpPr/>
      </xdr:nvCxnSpPr>
      <xdr:spPr>
        <a:xfrm>
          <a:off x="7861300" y="13555106"/>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118879</xdr:rowOff>
    </xdr:from>
    <xdr:ext cx="534377" cy="259045"/>
    <xdr:sp macro="" textlink="">
      <xdr:nvSpPr>
        <xdr:cNvPr id="415" name="テキスト ボックス 414"/>
        <xdr:cNvSpPr txBox="1"/>
      </xdr:nvSpPr>
      <xdr:spPr>
        <a:xfrm>
          <a:off x="8483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10556</xdr:rowOff>
    </xdr:from>
    <xdr:to>
      <xdr:col>41</xdr:col>
      <xdr:colOff>50800</xdr:colOff>
      <xdr:row>79</xdr:row>
      <xdr:rowOff>39787</xdr:rowOff>
    </xdr:to>
    <xdr:cxnSp macro="">
      <xdr:nvCxnSpPr>
        <xdr:cNvPr id="416" name="直線コネクタ 415"/>
        <xdr:cNvCxnSpPr/>
      </xdr:nvCxnSpPr>
      <xdr:spPr>
        <a:xfrm flipV="1">
          <a:off x="6972300" y="13555106"/>
          <a:ext cx="889000" cy="2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131556</xdr:rowOff>
    </xdr:from>
    <xdr:to>
      <xdr:col>55</xdr:col>
      <xdr:colOff>50800</xdr:colOff>
      <xdr:row>79</xdr:row>
      <xdr:rowOff>61706</xdr:rowOff>
    </xdr:to>
    <xdr:sp macro="" textlink="">
      <xdr:nvSpPr>
        <xdr:cNvPr id="426" name="楕円 425"/>
        <xdr:cNvSpPr/>
      </xdr:nvSpPr>
      <xdr:spPr>
        <a:xfrm>
          <a:off x="10426700" y="135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46483</xdr:rowOff>
    </xdr:from>
    <xdr:ext cx="469744" cy="259045"/>
    <xdr:sp macro="" textlink="">
      <xdr:nvSpPr>
        <xdr:cNvPr id="427" name="普通建設事業費 （ うち新規整備　）該当値テキスト"/>
        <xdr:cNvSpPr txBox="1"/>
      </xdr:nvSpPr>
      <xdr:spPr>
        <a:xfrm>
          <a:off x="10528300" y="134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142103</xdr:rowOff>
    </xdr:from>
    <xdr:to>
      <xdr:col>50</xdr:col>
      <xdr:colOff>165100</xdr:colOff>
      <xdr:row>79</xdr:row>
      <xdr:rowOff>72253</xdr:rowOff>
    </xdr:to>
    <xdr:sp macro="" textlink="">
      <xdr:nvSpPr>
        <xdr:cNvPr id="428" name="楕円 427"/>
        <xdr:cNvSpPr/>
      </xdr:nvSpPr>
      <xdr:spPr>
        <a:xfrm>
          <a:off x="9588500" y="135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63380</xdr:rowOff>
    </xdr:from>
    <xdr:ext cx="469744" cy="259045"/>
    <xdr:sp macro="" textlink="">
      <xdr:nvSpPr>
        <xdr:cNvPr id="429" name="テキスト ボックス 428"/>
        <xdr:cNvSpPr txBox="1"/>
      </xdr:nvSpPr>
      <xdr:spPr>
        <a:xfrm>
          <a:off x="9404428" y="1360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135542</xdr:rowOff>
    </xdr:from>
    <xdr:to>
      <xdr:col>46</xdr:col>
      <xdr:colOff>38100</xdr:colOff>
      <xdr:row>79</xdr:row>
      <xdr:rowOff>65692</xdr:rowOff>
    </xdr:to>
    <xdr:sp macro="" textlink="">
      <xdr:nvSpPr>
        <xdr:cNvPr id="430" name="楕円 429"/>
        <xdr:cNvSpPr/>
      </xdr:nvSpPr>
      <xdr:spPr>
        <a:xfrm>
          <a:off x="8699500" y="135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56819</xdr:rowOff>
    </xdr:from>
    <xdr:ext cx="469744" cy="259045"/>
    <xdr:sp macro="" textlink="">
      <xdr:nvSpPr>
        <xdr:cNvPr id="431" name="テキスト ボックス 430"/>
        <xdr:cNvSpPr txBox="1"/>
      </xdr:nvSpPr>
      <xdr:spPr>
        <a:xfrm>
          <a:off x="8515428" y="1360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131206</xdr:rowOff>
    </xdr:from>
    <xdr:to>
      <xdr:col>41</xdr:col>
      <xdr:colOff>101600</xdr:colOff>
      <xdr:row>79</xdr:row>
      <xdr:rowOff>61356</xdr:rowOff>
    </xdr:to>
    <xdr:sp macro="" textlink="">
      <xdr:nvSpPr>
        <xdr:cNvPr id="432" name="楕円 431"/>
        <xdr:cNvSpPr/>
      </xdr:nvSpPr>
      <xdr:spPr>
        <a:xfrm>
          <a:off x="7810500" y="135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52483</xdr:rowOff>
    </xdr:from>
    <xdr:ext cx="469744" cy="259045"/>
    <xdr:sp macro="" textlink="">
      <xdr:nvSpPr>
        <xdr:cNvPr id="433" name="テキスト ボックス 432"/>
        <xdr:cNvSpPr txBox="1"/>
      </xdr:nvSpPr>
      <xdr:spPr>
        <a:xfrm>
          <a:off x="7626428" y="135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160437</xdr:rowOff>
    </xdr:from>
    <xdr:to>
      <xdr:col>36</xdr:col>
      <xdr:colOff>165100</xdr:colOff>
      <xdr:row>79</xdr:row>
      <xdr:rowOff>90587</xdr:rowOff>
    </xdr:to>
    <xdr:sp macro="" textlink="">
      <xdr:nvSpPr>
        <xdr:cNvPr id="434" name="楕円 433"/>
        <xdr:cNvSpPr/>
      </xdr:nvSpPr>
      <xdr:spPr>
        <a:xfrm>
          <a:off x="6921500" y="1353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81714</xdr:rowOff>
    </xdr:from>
    <xdr:ext cx="378565" cy="259045"/>
    <xdr:sp macro="" textlink="">
      <xdr:nvSpPr>
        <xdr:cNvPr id="435" name="テキスト ボックス 434"/>
        <xdr:cNvSpPr txBox="1"/>
      </xdr:nvSpPr>
      <xdr:spPr>
        <a:xfrm>
          <a:off x="6783017" y="1362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35030</xdr:rowOff>
    </xdr:from>
    <xdr:to>
      <xdr:col>55</xdr:col>
      <xdr:colOff>0</xdr:colOff>
      <xdr:row>97</xdr:row>
      <xdr:rowOff>79042</xdr:rowOff>
    </xdr:to>
    <xdr:cxnSp macro="">
      <xdr:nvCxnSpPr>
        <xdr:cNvPr id="460" name="直線コネクタ 459"/>
        <xdr:cNvCxnSpPr/>
      </xdr:nvCxnSpPr>
      <xdr:spPr>
        <a:xfrm>
          <a:off x="9639300" y="16665680"/>
          <a:ext cx="838200" cy="4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35030</xdr:rowOff>
    </xdr:from>
    <xdr:to>
      <xdr:col>50</xdr:col>
      <xdr:colOff>114300</xdr:colOff>
      <xdr:row>97</xdr:row>
      <xdr:rowOff>72337</xdr:rowOff>
    </xdr:to>
    <xdr:cxnSp macro="">
      <xdr:nvCxnSpPr>
        <xdr:cNvPr id="463" name="直線コネクタ 462"/>
        <xdr:cNvCxnSpPr/>
      </xdr:nvCxnSpPr>
      <xdr:spPr>
        <a:xfrm flipV="1">
          <a:off x="8750300" y="16665680"/>
          <a:ext cx="8890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72337</xdr:rowOff>
    </xdr:from>
    <xdr:to>
      <xdr:col>45</xdr:col>
      <xdr:colOff>177800</xdr:colOff>
      <xdr:row>97</xdr:row>
      <xdr:rowOff>150856</xdr:rowOff>
    </xdr:to>
    <xdr:cxnSp macro="">
      <xdr:nvCxnSpPr>
        <xdr:cNvPr id="466" name="直線コネクタ 465"/>
        <xdr:cNvCxnSpPr/>
      </xdr:nvCxnSpPr>
      <xdr:spPr>
        <a:xfrm flipV="1">
          <a:off x="7861300" y="16702987"/>
          <a:ext cx="889000" cy="7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99941</xdr:rowOff>
    </xdr:from>
    <xdr:to>
      <xdr:col>41</xdr:col>
      <xdr:colOff>50800</xdr:colOff>
      <xdr:row>97</xdr:row>
      <xdr:rowOff>150856</xdr:rowOff>
    </xdr:to>
    <xdr:cxnSp macro="">
      <xdr:nvCxnSpPr>
        <xdr:cNvPr id="469" name="直線コネクタ 468"/>
        <xdr:cNvCxnSpPr/>
      </xdr:nvCxnSpPr>
      <xdr:spPr>
        <a:xfrm>
          <a:off x="6972300" y="16730591"/>
          <a:ext cx="889000" cy="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28242</xdr:rowOff>
    </xdr:from>
    <xdr:to>
      <xdr:col>55</xdr:col>
      <xdr:colOff>50800</xdr:colOff>
      <xdr:row>97</xdr:row>
      <xdr:rowOff>129842</xdr:rowOff>
    </xdr:to>
    <xdr:sp macro="" textlink="">
      <xdr:nvSpPr>
        <xdr:cNvPr id="479" name="楕円 478"/>
        <xdr:cNvSpPr/>
      </xdr:nvSpPr>
      <xdr:spPr>
        <a:xfrm>
          <a:off x="10426700" y="166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114619</xdr:rowOff>
    </xdr:from>
    <xdr:ext cx="534377" cy="259045"/>
    <xdr:sp macro="" textlink="">
      <xdr:nvSpPr>
        <xdr:cNvPr id="480" name="普通建設事業費 （ うち更新整備　）該当値テキスト"/>
        <xdr:cNvSpPr txBox="1"/>
      </xdr:nvSpPr>
      <xdr:spPr>
        <a:xfrm>
          <a:off x="10528300" y="1657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155680</xdr:rowOff>
    </xdr:from>
    <xdr:to>
      <xdr:col>50</xdr:col>
      <xdr:colOff>165100</xdr:colOff>
      <xdr:row>97</xdr:row>
      <xdr:rowOff>85830</xdr:rowOff>
    </xdr:to>
    <xdr:sp macro="" textlink="">
      <xdr:nvSpPr>
        <xdr:cNvPr id="481" name="楕円 480"/>
        <xdr:cNvSpPr/>
      </xdr:nvSpPr>
      <xdr:spPr>
        <a:xfrm>
          <a:off x="9588500" y="166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76957</xdr:rowOff>
    </xdr:from>
    <xdr:ext cx="534377" cy="259045"/>
    <xdr:sp macro="" textlink="">
      <xdr:nvSpPr>
        <xdr:cNvPr id="482" name="テキスト ボックス 481"/>
        <xdr:cNvSpPr txBox="1"/>
      </xdr:nvSpPr>
      <xdr:spPr>
        <a:xfrm>
          <a:off x="9372111" y="167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21537</xdr:rowOff>
    </xdr:from>
    <xdr:to>
      <xdr:col>46</xdr:col>
      <xdr:colOff>38100</xdr:colOff>
      <xdr:row>97</xdr:row>
      <xdr:rowOff>123137</xdr:rowOff>
    </xdr:to>
    <xdr:sp macro="" textlink="">
      <xdr:nvSpPr>
        <xdr:cNvPr id="483" name="楕円 482"/>
        <xdr:cNvSpPr/>
      </xdr:nvSpPr>
      <xdr:spPr>
        <a:xfrm>
          <a:off x="8699500" y="166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114264</xdr:rowOff>
    </xdr:from>
    <xdr:ext cx="534377" cy="259045"/>
    <xdr:sp macro="" textlink="">
      <xdr:nvSpPr>
        <xdr:cNvPr id="484" name="テキスト ボックス 483"/>
        <xdr:cNvSpPr txBox="1"/>
      </xdr:nvSpPr>
      <xdr:spPr>
        <a:xfrm>
          <a:off x="8483111" y="167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100056</xdr:rowOff>
    </xdr:from>
    <xdr:to>
      <xdr:col>41</xdr:col>
      <xdr:colOff>101600</xdr:colOff>
      <xdr:row>98</xdr:row>
      <xdr:rowOff>30206</xdr:rowOff>
    </xdr:to>
    <xdr:sp macro="" textlink="">
      <xdr:nvSpPr>
        <xdr:cNvPr id="485" name="楕円 484"/>
        <xdr:cNvSpPr/>
      </xdr:nvSpPr>
      <xdr:spPr>
        <a:xfrm>
          <a:off x="7810500" y="1673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21333</xdr:rowOff>
    </xdr:from>
    <xdr:ext cx="469744" cy="259045"/>
    <xdr:sp macro="" textlink="">
      <xdr:nvSpPr>
        <xdr:cNvPr id="486" name="テキスト ボックス 485"/>
        <xdr:cNvSpPr txBox="1"/>
      </xdr:nvSpPr>
      <xdr:spPr>
        <a:xfrm>
          <a:off x="7626428" y="1682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49141</xdr:rowOff>
    </xdr:from>
    <xdr:to>
      <xdr:col>36</xdr:col>
      <xdr:colOff>165100</xdr:colOff>
      <xdr:row>97</xdr:row>
      <xdr:rowOff>150741</xdr:rowOff>
    </xdr:to>
    <xdr:sp macro="" textlink="">
      <xdr:nvSpPr>
        <xdr:cNvPr id="487" name="楕円 486"/>
        <xdr:cNvSpPr/>
      </xdr:nvSpPr>
      <xdr:spPr>
        <a:xfrm>
          <a:off x="6921500" y="166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141868</xdr:rowOff>
    </xdr:from>
    <xdr:ext cx="534377" cy="259045"/>
    <xdr:sp macro="" textlink="">
      <xdr:nvSpPr>
        <xdr:cNvPr id="488" name="テキスト ボックス 487"/>
        <xdr:cNvSpPr txBox="1"/>
      </xdr:nvSpPr>
      <xdr:spPr>
        <a:xfrm>
          <a:off x="6705111" y="1677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249299" cy="259045"/>
    <xdr:sp macro="" textlink="">
      <xdr:nvSpPr>
        <xdr:cNvPr id="533" name="災害復旧事業費該当値テキスト"/>
        <xdr:cNvSpPr txBox="1"/>
      </xdr:nvSpPr>
      <xdr:spPr>
        <a:xfrm>
          <a:off x="16370300" y="6440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100518</xdr:rowOff>
    </xdr:from>
    <xdr:to>
      <xdr:col>85</xdr:col>
      <xdr:colOff>127000</xdr:colOff>
      <xdr:row>77</xdr:row>
      <xdr:rowOff>104640</xdr:rowOff>
    </xdr:to>
    <xdr:cxnSp macro="">
      <xdr:nvCxnSpPr>
        <xdr:cNvPr id="625" name="直線コネクタ 624"/>
        <xdr:cNvCxnSpPr/>
      </xdr:nvCxnSpPr>
      <xdr:spPr>
        <a:xfrm flipV="1">
          <a:off x="15481300" y="13302168"/>
          <a:ext cx="8382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104183</xdr:rowOff>
    </xdr:from>
    <xdr:to>
      <xdr:col>81</xdr:col>
      <xdr:colOff>50800</xdr:colOff>
      <xdr:row>77</xdr:row>
      <xdr:rowOff>104640</xdr:rowOff>
    </xdr:to>
    <xdr:cxnSp macro="">
      <xdr:nvCxnSpPr>
        <xdr:cNvPr id="628" name="直線コネクタ 627"/>
        <xdr:cNvCxnSpPr/>
      </xdr:nvCxnSpPr>
      <xdr:spPr>
        <a:xfrm>
          <a:off x="14592300" y="133058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74000</xdr:rowOff>
    </xdr:from>
    <xdr:to>
      <xdr:col>76</xdr:col>
      <xdr:colOff>114300</xdr:colOff>
      <xdr:row>77</xdr:row>
      <xdr:rowOff>104183</xdr:rowOff>
    </xdr:to>
    <xdr:cxnSp macro="">
      <xdr:nvCxnSpPr>
        <xdr:cNvPr id="631" name="直線コネクタ 630"/>
        <xdr:cNvCxnSpPr/>
      </xdr:nvCxnSpPr>
      <xdr:spPr>
        <a:xfrm>
          <a:off x="13703300" y="13275650"/>
          <a:ext cx="8890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51400</xdr:rowOff>
    </xdr:from>
    <xdr:to>
      <xdr:col>71</xdr:col>
      <xdr:colOff>177800</xdr:colOff>
      <xdr:row>77</xdr:row>
      <xdr:rowOff>74000</xdr:rowOff>
    </xdr:to>
    <xdr:cxnSp macro="">
      <xdr:nvCxnSpPr>
        <xdr:cNvPr id="634" name="直線コネクタ 633"/>
        <xdr:cNvCxnSpPr/>
      </xdr:nvCxnSpPr>
      <xdr:spPr>
        <a:xfrm>
          <a:off x="12814300" y="13253050"/>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49718</xdr:rowOff>
    </xdr:from>
    <xdr:to>
      <xdr:col>85</xdr:col>
      <xdr:colOff>177800</xdr:colOff>
      <xdr:row>77</xdr:row>
      <xdr:rowOff>151318</xdr:rowOff>
    </xdr:to>
    <xdr:sp macro="" textlink="">
      <xdr:nvSpPr>
        <xdr:cNvPr id="644" name="楕円 643"/>
        <xdr:cNvSpPr/>
      </xdr:nvSpPr>
      <xdr:spPr>
        <a:xfrm>
          <a:off x="16268700" y="132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28145</xdr:rowOff>
    </xdr:from>
    <xdr:ext cx="534377" cy="259045"/>
    <xdr:sp macro="" textlink="">
      <xdr:nvSpPr>
        <xdr:cNvPr id="645" name="公債費該当値テキスト"/>
        <xdr:cNvSpPr txBox="1"/>
      </xdr:nvSpPr>
      <xdr:spPr>
        <a:xfrm>
          <a:off x="16370300" y="1322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53840</xdr:rowOff>
    </xdr:from>
    <xdr:to>
      <xdr:col>81</xdr:col>
      <xdr:colOff>101600</xdr:colOff>
      <xdr:row>77</xdr:row>
      <xdr:rowOff>155440</xdr:rowOff>
    </xdr:to>
    <xdr:sp macro="" textlink="">
      <xdr:nvSpPr>
        <xdr:cNvPr id="646" name="楕円 645"/>
        <xdr:cNvSpPr/>
      </xdr:nvSpPr>
      <xdr:spPr>
        <a:xfrm>
          <a:off x="15430500" y="132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146567</xdr:rowOff>
    </xdr:from>
    <xdr:ext cx="534377" cy="259045"/>
    <xdr:sp macro="" textlink="">
      <xdr:nvSpPr>
        <xdr:cNvPr id="647" name="テキスト ボックス 646"/>
        <xdr:cNvSpPr txBox="1"/>
      </xdr:nvSpPr>
      <xdr:spPr>
        <a:xfrm>
          <a:off x="15214111" y="133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53383</xdr:rowOff>
    </xdr:from>
    <xdr:to>
      <xdr:col>76</xdr:col>
      <xdr:colOff>165100</xdr:colOff>
      <xdr:row>77</xdr:row>
      <xdr:rowOff>154983</xdr:rowOff>
    </xdr:to>
    <xdr:sp macro="" textlink="">
      <xdr:nvSpPr>
        <xdr:cNvPr id="648" name="楕円 647"/>
        <xdr:cNvSpPr/>
      </xdr:nvSpPr>
      <xdr:spPr>
        <a:xfrm>
          <a:off x="14541500" y="1325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146110</xdr:rowOff>
    </xdr:from>
    <xdr:ext cx="534377" cy="259045"/>
    <xdr:sp macro="" textlink="">
      <xdr:nvSpPr>
        <xdr:cNvPr id="649" name="テキスト ボックス 648"/>
        <xdr:cNvSpPr txBox="1"/>
      </xdr:nvSpPr>
      <xdr:spPr>
        <a:xfrm>
          <a:off x="14325111" y="1334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23200</xdr:rowOff>
    </xdr:from>
    <xdr:to>
      <xdr:col>72</xdr:col>
      <xdr:colOff>38100</xdr:colOff>
      <xdr:row>77</xdr:row>
      <xdr:rowOff>124800</xdr:rowOff>
    </xdr:to>
    <xdr:sp macro="" textlink="">
      <xdr:nvSpPr>
        <xdr:cNvPr id="650" name="楕円 649"/>
        <xdr:cNvSpPr/>
      </xdr:nvSpPr>
      <xdr:spPr>
        <a:xfrm>
          <a:off x="13652500" y="1322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115927</xdr:rowOff>
    </xdr:from>
    <xdr:ext cx="534377" cy="259045"/>
    <xdr:sp macro="" textlink="">
      <xdr:nvSpPr>
        <xdr:cNvPr id="651" name="テキスト ボックス 650"/>
        <xdr:cNvSpPr txBox="1"/>
      </xdr:nvSpPr>
      <xdr:spPr>
        <a:xfrm>
          <a:off x="13436111" y="13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600</xdr:rowOff>
    </xdr:from>
    <xdr:to>
      <xdr:col>67</xdr:col>
      <xdr:colOff>101600</xdr:colOff>
      <xdr:row>77</xdr:row>
      <xdr:rowOff>102200</xdr:rowOff>
    </xdr:to>
    <xdr:sp macro="" textlink="">
      <xdr:nvSpPr>
        <xdr:cNvPr id="652" name="楕円 651"/>
        <xdr:cNvSpPr/>
      </xdr:nvSpPr>
      <xdr:spPr>
        <a:xfrm>
          <a:off x="12763500" y="132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93327</xdr:rowOff>
    </xdr:from>
    <xdr:ext cx="534377" cy="259045"/>
    <xdr:sp macro="" textlink="">
      <xdr:nvSpPr>
        <xdr:cNvPr id="653" name="テキスト ボックス 652"/>
        <xdr:cNvSpPr txBox="1"/>
      </xdr:nvSpPr>
      <xdr:spPr>
        <a:xfrm>
          <a:off x="12547111" y="1329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96255</xdr:rowOff>
    </xdr:from>
    <xdr:to>
      <xdr:col>85</xdr:col>
      <xdr:colOff>127000</xdr:colOff>
      <xdr:row>98</xdr:row>
      <xdr:rowOff>105421</xdr:rowOff>
    </xdr:to>
    <xdr:cxnSp macro="">
      <xdr:nvCxnSpPr>
        <xdr:cNvPr id="684" name="直線コネクタ 683"/>
        <xdr:cNvCxnSpPr/>
      </xdr:nvCxnSpPr>
      <xdr:spPr>
        <a:xfrm flipV="1">
          <a:off x="15481300" y="16726905"/>
          <a:ext cx="838200" cy="18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105421</xdr:rowOff>
    </xdr:from>
    <xdr:to>
      <xdr:col>81</xdr:col>
      <xdr:colOff>50800</xdr:colOff>
      <xdr:row>98</xdr:row>
      <xdr:rowOff>161330</xdr:rowOff>
    </xdr:to>
    <xdr:cxnSp macro="">
      <xdr:nvCxnSpPr>
        <xdr:cNvPr id="687" name="直線コネクタ 686"/>
        <xdr:cNvCxnSpPr/>
      </xdr:nvCxnSpPr>
      <xdr:spPr>
        <a:xfrm flipV="1">
          <a:off x="14592300" y="16907521"/>
          <a:ext cx="8890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124068</xdr:rowOff>
    </xdr:from>
    <xdr:to>
      <xdr:col>76</xdr:col>
      <xdr:colOff>114300</xdr:colOff>
      <xdr:row>98</xdr:row>
      <xdr:rowOff>161330</xdr:rowOff>
    </xdr:to>
    <xdr:cxnSp macro="">
      <xdr:nvCxnSpPr>
        <xdr:cNvPr id="690" name="直線コネクタ 689"/>
        <xdr:cNvCxnSpPr/>
      </xdr:nvCxnSpPr>
      <xdr:spPr>
        <a:xfrm>
          <a:off x="13703300" y="16926168"/>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72884</xdr:rowOff>
    </xdr:from>
    <xdr:to>
      <xdr:col>71</xdr:col>
      <xdr:colOff>177800</xdr:colOff>
      <xdr:row>98</xdr:row>
      <xdr:rowOff>124068</xdr:rowOff>
    </xdr:to>
    <xdr:cxnSp macro="">
      <xdr:nvCxnSpPr>
        <xdr:cNvPr id="693" name="直線コネクタ 692"/>
        <xdr:cNvCxnSpPr/>
      </xdr:nvCxnSpPr>
      <xdr:spPr>
        <a:xfrm>
          <a:off x="12814300" y="16874984"/>
          <a:ext cx="889000" cy="5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45455</xdr:rowOff>
    </xdr:from>
    <xdr:to>
      <xdr:col>85</xdr:col>
      <xdr:colOff>177800</xdr:colOff>
      <xdr:row>97</xdr:row>
      <xdr:rowOff>147055</xdr:rowOff>
    </xdr:to>
    <xdr:sp macro="" textlink="">
      <xdr:nvSpPr>
        <xdr:cNvPr id="703" name="楕円 702"/>
        <xdr:cNvSpPr/>
      </xdr:nvSpPr>
      <xdr:spPr>
        <a:xfrm>
          <a:off x="16268700" y="166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23882</xdr:rowOff>
    </xdr:from>
    <xdr:ext cx="534377" cy="259045"/>
    <xdr:sp macro="" textlink="">
      <xdr:nvSpPr>
        <xdr:cNvPr id="704" name="積立金該当値テキスト"/>
        <xdr:cNvSpPr txBox="1"/>
      </xdr:nvSpPr>
      <xdr:spPr>
        <a:xfrm>
          <a:off x="16370300" y="16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54621</xdr:rowOff>
    </xdr:from>
    <xdr:to>
      <xdr:col>81</xdr:col>
      <xdr:colOff>101600</xdr:colOff>
      <xdr:row>98</xdr:row>
      <xdr:rowOff>156221</xdr:rowOff>
    </xdr:to>
    <xdr:sp macro="" textlink="">
      <xdr:nvSpPr>
        <xdr:cNvPr id="705" name="楕円 704"/>
        <xdr:cNvSpPr/>
      </xdr:nvSpPr>
      <xdr:spPr>
        <a:xfrm>
          <a:off x="15430500" y="1685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147348</xdr:rowOff>
    </xdr:from>
    <xdr:ext cx="534377" cy="259045"/>
    <xdr:sp macro="" textlink="">
      <xdr:nvSpPr>
        <xdr:cNvPr id="706" name="テキスト ボックス 705"/>
        <xdr:cNvSpPr txBox="1"/>
      </xdr:nvSpPr>
      <xdr:spPr>
        <a:xfrm>
          <a:off x="15214111" y="169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110530</xdr:rowOff>
    </xdr:from>
    <xdr:to>
      <xdr:col>76</xdr:col>
      <xdr:colOff>165100</xdr:colOff>
      <xdr:row>99</xdr:row>
      <xdr:rowOff>40680</xdr:rowOff>
    </xdr:to>
    <xdr:sp macro="" textlink="">
      <xdr:nvSpPr>
        <xdr:cNvPr id="707" name="楕円 706"/>
        <xdr:cNvSpPr/>
      </xdr:nvSpPr>
      <xdr:spPr>
        <a:xfrm>
          <a:off x="14541500" y="169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31807</xdr:rowOff>
    </xdr:from>
    <xdr:ext cx="534377" cy="259045"/>
    <xdr:sp macro="" textlink="">
      <xdr:nvSpPr>
        <xdr:cNvPr id="708" name="テキスト ボックス 707"/>
        <xdr:cNvSpPr txBox="1"/>
      </xdr:nvSpPr>
      <xdr:spPr>
        <a:xfrm>
          <a:off x="14325111" y="170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73268</xdr:rowOff>
    </xdr:from>
    <xdr:to>
      <xdr:col>72</xdr:col>
      <xdr:colOff>38100</xdr:colOff>
      <xdr:row>99</xdr:row>
      <xdr:rowOff>3418</xdr:rowOff>
    </xdr:to>
    <xdr:sp macro="" textlink="">
      <xdr:nvSpPr>
        <xdr:cNvPr id="709" name="楕円 708"/>
        <xdr:cNvSpPr/>
      </xdr:nvSpPr>
      <xdr:spPr>
        <a:xfrm>
          <a:off x="13652500" y="168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165995</xdr:rowOff>
    </xdr:from>
    <xdr:ext cx="534377" cy="259045"/>
    <xdr:sp macro="" textlink="">
      <xdr:nvSpPr>
        <xdr:cNvPr id="710" name="テキスト ボックス 709"/>
        <xdr:cNvSpPr txBox="1"/>
      </xdr:nvSpPr>
      <xdr:spPr>
        <a:xfrm>
          <a:off x="13436111" y="169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22084</xdr:rowOff>
    </xdr:from>
    <xdr:to>
      <xdr:col>67</xdr:col>
      <xdr:colOff>101600</xdr:colOff>
      <xdr:row>98</xdr:row>
      <xdr:rowOff>123684</xdr:rowOff>
    </xdr:to>
    <xdr:sp macro="" textlink="">
      <xdr:nvSpPr>
        <xdr:cNvPr id="711" name="楕円 710"/>
        <xdr:cNvSpPr/>
      </xdr:nvSpPr>
      <xdr:spPr>
        <a:xfrm>
          <a:off x="12763500" y="168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114811</xdr:rowOff>
    </xdr:from>
    <xdr:ext cx="534377" cy="259045"/>
    <xdr:sp macro="" textlink="">
      <xdr:nvSpPr>
        <xdr:cNvPr id="712" name="テキスト ボックス 711"/>
        <xdr:cNvSpPr txBox="1"/>
      </xdr:nvSpPr>
      <xdr:spPr>
        <a:xfrm>
          <a:off x="12547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42621</xdr:rowOff>
    </xdr:from>
    <xdr:to>
      <xdr:col>111</xdr:col>
      <xdr:colOff>177800</xdr:colOff>
      <xdr:row>39</xdr:row>
      <xdr:rowOff>44450</xdr:rowOff>
    </xdr:to>
    <xdr:cxnSp macro="">
      <xdr:nvCxnSpPr>
        <xdr:cNvPr id="744" name="直線コネクタ 743"/>
        <xdr:cNvCxnSpPr/>
      </xdr:nvCxnSpPr>
      <xdr:spPr>
        <a:xfrm>
          <a:off x="20434300" y="67291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40487</xdr:rowOff>
    </xdr:from>
    <xdr:to>
      <xdr:col>107</xdr:col>
      <xdr:colOff>50800</xdr:colOff>
      <xdr:row>39</xdr:row>
      <xdr:rowOff>42621</xdr:rowOff>
    </xdr:to>
    <xdr:cxnSp macro="">
      <xdr:nvCxnSpPr>
        <xdr:cNvPr id="747" name="直線コネクタ 746"/>
        <xdr:cNvCxnSpPr/>
      </xdr:nvCxnSpPr>
      <xdr:spPr>
        <a:xfrm>
          <a:off x="19545300" y="672703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40487</xdr:rowOff>
    </xdr:from>
    <xdr:to>
      <xdr:col>102</xdr:col>
      <xdr:colOff>114300</xdr:colOff>
      <xdr:row>39</xdr:row>
      <xdr:rowOff>44450</xdr:rowOff>
    </xdr:to>
    <xdr:cxnSp macro="">
      <xdr:nvCxnSpPr>
        <xdr:cNvPr id="750" name="直線コネクタ 749"/>
        <xdr:cNvCxnSpPr/>
      </xdr:nvCxnSpPr>
      <xdr:spPr>
        <a:xfrm flipV="1">
          <a:off x="18656300" y="6727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163271</xdr:rowOff>
    </xdr:from>
    <xdr:to>
      <xdr:col>107</xdr:col>
      <xdr:colOff>101600</xdr:colOff>
      <xdr:row>39</xdr:row>
      <xdr:rowOff>93421</xdr:rowOff>
    </xdr:to>
    <xdr:sp macro="" textlink="">
      <xdr:nvSpPr>
        <xdr:cNvPr id="764" name="楕円 763"/>
        <xdr:cNvSpPr/>
      </xdr:nvSpPr>
      <xdr:spPr>
        <a:xfrm>
          <a:off x="2038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84548</xdr:rowOff>
    </xdr:from>
    <xdr:ext cx="313932" cy="259045"/>
    <xdr:sp macro="" textlink="">
      <xdr:nvSpPr>
        <xdr:cNvPr id="765" name="テキスト ボックス 764"/>
        <xdr:cNvSpPr txBox="1"/>
      </xdr:nvSpPr>
      <xdr:spPr>
        <a:xfrm>
          <a:off x="2027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161137</xdr:rowOff>
    </xdr:from>
    <xdr:to>
      <xdr:col>102</xdr:col>
      <xdr:colOff>165100</xdr:colOff>
      <xdr:row>39</xdr:row>
      <xdr:rowOff>91287</xdr:rowOff>
    </xdr:to>
    <xdr:sp macro="" textlink="">
      <xdr:nvSpPr>
        <xdr:cNvPr id="766" name="楕円 765"/>
        <xdr:cNvSpPr/>
      </xdr:nvSpPr>
      <xdr:spPr>
        <a:xfrm>
          <a:off x="19494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82414</xdr:rowOff>
    </xdr:from>
    <xdr:ext cx="313932" cy="259045"/>
    <xdr:sp macro="" textlink="">
      <xdr:nvSpPr>
        <xdr:cNvPr id="767" name="テキスト ボックス 766"/>
        <xdr:cNvSpPr txBox="1"/>
      </xdr:nvSpPr>
      <xdr:spPr>
        <a:xfrm>
          <a:off x="19388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136576</xdr:rowOff>
    </xdr:from>
    <xdr:to>
      <xdr:col>116</xdr:col>
      <xdr:colOff>63500</xdr:colOff>
      <xdr:row>58</xdr:row>
      <xdr:rowOff>137909</xdr:rowOff>
    </xdr:to>
    <xdr:cxnSp macro="">
      <xdr:nvCxnSpPr>
        <xdr:cNvPr id="798" name="直線コネクタ 797"/>
        <xdr:cNvCxnSpPr/>
      </xdr:nvCxnSpPr>
      <xdr:spPr>
        <a:xfrm flipV="1">
          <a:off x="21323300" y="1008067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75309</xdr:rowOff>
    </xdr:from>
    <xdr:ext cx="469744" cy="259045"/>
    <xdr:sp macro="" textlink="">
      <xdr:nvSpPr>
        <xdr:cNvPr id="799" name="貸付金平均値テキスト"/>
        <xdr:cNvSpPr txBox="1"/>
      </xdr:nvSpPr>
      <xdr:spPr>
        <a:xfrm>
          <a:off x="22212300" y="10019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137909</xdr:rowOff>
    </xdr:from>
    <xdr:to>
      <xdr:col>111</xdr:col>
      <xdr:colOff>177800</xdr:colOff>
      <xdr:row>58</xdr:row>
      <xdr:rowOff>139281</xdr:rowOff>
    </xdr:to>
    <xdr:cxnSp macro="">
      <xdr:nvCxnSpPr>
        <xdr:cNvPr id="801" name="直線コネクタ 800"/>
        <xdr:cNvCxnSpPr/>
      </xdr:nvCxnSpPr>
      <xdr:spPr>
        <a:xfrm flipV="1">
          <a:off x="20434300" y="1008200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53421</xdr:rowOff>
    </xdr:from>
    <xdr:ext cx="469744" cy="259045"/>
    <xdr:sp macro="" textlink="">
      <xdr:nvSpPr>
        <xdr:cNvPr id="803" name="テキスト ボックス 802"/>
        <xdr:cNvSpPr txBox="1"/>
      </xdr:nvSpPr>
      <xdr:spPr>
        <a:xfrm>
          <a:off x="21088428"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139281</xdr:rowOff>
    </xdr:from>
    <xdr:to>
      <xdr:col>107</xdr:col>
      <xdr:colOff>50800</xdr:colOff>
      <xdr:row>58</xdr:row>
      <xdr:rowOff>140633</xdr:rowOff>
    </xdr:to>
    <xdr:cxnSp macro="">
      <xdr:nvCxnSpPr>
        <xdr:cNvPr id="804" name="直線コネクタ 803"/>
        <xdr:cNvCxnSpPr/>
      </xdr:nvCxnSpPr>
      <xdr:spPr>
        <a:xfrm flipV="1">
          <a:off x="19545300" y="10083381"/>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43648</xdr:rowOff>
    </xdr:from>
    <xdr:ext cx="469744" cy="259045"/>
    <xdr:sp macro="" textlink="">
      <xdr:nvSpPr>
        <xdr:cNvPr id="806" name="テキスト ボックス 805"/>
        <xdr:cNvSpPr txBox="1"/>
      </xdr:nvSpPr>
      <xdr:spPr>
        <a:xfrm>
          <a:off x="20199428" y="101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140633</xdr:rowOff>
    </xdr:from>
    <xdr:to>
      <xdr:col>102</xdr:col>
      <xdr:colOff>114300</xdr:colOff>
      <xdr:row>58</xdr:row>
      <xdr:rowOff>142101</xdr:rowOff>
    </xdr:to>
    <xdr:cxnSp macro="">
      <xdr:nvCxnSpPr>
        <xdr:cNvPr id="807" name="直線コネクタ 806"/>
        <xdr:cNvCxnSpPr/>
      </xdr:nvCxnSpPr>
      <xdr:spPr>
        <a:xfrm flipV="1">
          <a:off x="18656300" y="10084733"/>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38809</xdr:rowOff>
    </xdr:from>
    <xdr:ext cx="469744" cy="259045"/>
    <xdr:sp macro="" textlink="">
      <xdr:nvSpPr>
        <xdr:cNvPr id="809" name="テキスト ボックス 808"/>
        <xdr:cNvSpPr txBox="1"/>
      </xdr:nvSpPr>
      <xdr:spPr>
        <a:xfrm>
          <a:off x="19310428" y="10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44981</xdr:rowOff>
    </xdr:from>
    <xdr:ext cx="469744" cy="259045"/>
    <xdr:sp macro="" textlink="">
      <xdr:nvSpPr>
        <xdr:cNvPr id="811" name="テキスト ボックス 810"/>
        <xdr:cNvSpPr txBox="1"/>
      </xdr:nvSpPr>
      <xdr:spPr>
        <a:xfrm>
          <a:off x="18421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85776</xdr:rowOff>
    </xdr:from>
    <xdr:to>
      <xdr:col>116</xdr:col>
      <xdr:colOff>114300</xdr:colOff>
      <xdr:row>59</xdr:row>
      <xdr:rowOff>15926</xdr:rowOff>
    </xdr:to>
    <xdr:sp macro="" textlink="">
      <xdr:nvSpPr>
        <xdr:cNvPr id="817" name="楕円 816"/>
        <xdr:cNvSpPr/>
      </xdr:nvSpPr>
      <xdr:spPr>
        <a:xfrm>
          <a:off x="22110700" y="100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45153</xdr:rowOff>
    </xdr:from>
    <xdr:ext cx="469744" cy="259045"/>
    <xdr:sp macro="" textlink="">
      <xdr:nvSpPr>
        <xdr:cNvPr id="818" name="貸付金該当値テキスト"/>
        <xdr:cNvSpPr txBox="1"/>
      </xdr:nvSpPr>
      <xdr:spPr>
        <a:xfrm>
          <a:off x="22212300" y="98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87109</xdr:rowOff>
    </xdr:from>
    <xdr:to>
      <xdr:col>112</xdr:col>
      <xdr:colOff>38100</xdr:colOff>
      <xdr:row>59</xdr:row>
      <xdr:rowOff>17259</xdr:rowOff>
    </xdr:to>
    <xdr:sp macro="" textlink="">
      <xdr:nvSpPr>
        <xdr:cNvPr id="819" name="楕円 818"/>
        <xdr:cNvSpPr/>
      </xdr:nvSpPr>
      <xdr:spPr>
        <a:xfrm>
          <a:off x="21272500" y="1003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33786</xdr:rowOff>
    </xdr:from>
    <xdr:ext cx="469744" cy="259045"/>
    <xdr:sp macro="" textlink="">
      <xdr:nvSpPr>
        <xdr:cNvPr id="820" name="テキスト ボックス 819"/>
        <xdr:cNvSpPr txBox="1"/>
      </xdr:nvSpPr>
      <xdr:spPr>
        <a:xfrm>
          <a:off x="21088428" y="980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88481</xdr:rowOff>
    </xdr:from>
    <xdr:to>
      <xdr:col>107</xdr:col>
      <xdr:colOff>101600</xdr:colOff>
      <xdr:row>59</xdr:row>
      <xdr:rowOff>18631</xdr:rowOff>
    </xdr:to>
    <xdr:sp macro="" textlink="">
      <xdr:nvSpPr>
        <xdr:cNvPr id="821" name="楕円 820"/>
        <xdr:cNvSpPr/>
      </xdr:nvSpPr>
      <xdr:spPr>
        <a:xfrm>
          <a:off x="20383500" y="100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35158</xdr:rowOff>
    </xdr:from>
    <xdr:ext cx="469744" cy="259045"/>
    <xdr:sp macro="" textlink="">
      <xdr:nvSpPr>
        <xdr:cNvPr id="822" name="テキスト ボックス 821"/>
        <xdr:cNvSpPr txBox="1"/>
      </xdr:nvSpPr>
      <xdr:spPr>
        <a:xfrm>
          <a:off x="20199428" y="98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89833</xdr:rowOff>
    </xdr:from>
    <xdr:to>
      <xdr:col>102</xdr:col>
      <xdr:colOff>165100</xdr:colOff>
      <xdr:row>59</xdr:row>
      <xdr:rowOff>19983</xdr:rowOff>
    </xdr:to>
    <xdr:sp macro="" textlink="">
      <xdr:nvSpPr>
        <xdr:cNvPr id="823" name="楕円 822"/>
        <xdr:cNvSpPr/>
      </xdr:nvSpPr>
      <xdr:spPr>
        <a:xfrm>
          <a:off x="19494500" y="100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36510</xdr:rowOff>
    </xdr:from>
    <xdr:ext cx="469744" cy="259045"/>
    <xdr:sp macro="" textlink="">
      <xdr:nvSpPr>
        <xdr:cNvPr id="824" name="テキスト ボックス 823"/>
        <xdr:cNvSpPr txBox="1"/>
      </xdr:nvSpPr>
      <xdr:spPr>
        <a:xfrm>
          <a:off x="19310428" y="980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91301</xdr:rowOff>
    </xdr:from>
    <xdr:to>
      <xdr:col>98</xdr:col>
      <xdr:colOff>38100</xdr:colOff>
      <xdr:row>59</xdr:row>
      <xdr:rowOff>21451</xdr:rowOff>
    </xdr:to>
    <xdr:sp macro="" textlink="">
      <xdr:nvSpPr>
        <xdr:cNvPr id="825" name="楕円 824"/>
        <xdr:cNvSpPr/>
      </xdr:nvSpPr>
      <xdr:spPr>
        <a:xfrm>
          <a:off x="18605500" y="100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37978</xdr:rowOff>
    </xdr:from>
    <xdr:ext cx="469744" cy="259045"/>
    <xdr:sp macro="" textlink="">
      <xdr:nvSpPr>
        <xdr:cNvPr id="826" name="テキスト ボックス 825"/>
        <xdr:cNvSpPr txBox="1"/>
      </xdr:nvSpPr>
      <xdr:spPr>
        <a:xfrm>
          <a:off x="18421428" y="981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27016</xdr:rowOff>
    </xdr:from>
    <xdr:to>
      <xdr:col>116</xdr:col>
      <xdr:colOff>63500</xdr:colOff>
      <xdr:row>74</xdr:row>
      <xdr:rowOff>57061</xdr:rowOff>
    </xdr:to>
    <xdr:cxnSp macro="">
      <xdr:nvCxnSpPr>
        <xdr:cNvPr id="858" name="直線コネクタ 857"/>
        <xdr:cNvCxnSpPr/>
      </xdr:nvCxnSpPr>
      <xdr:spPr>
        <a:xfrm flipV="1">
          <a:off x="21323300" y="12714316"/>
          <a:ext cx="8382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9" name="繰出金平均値テキスト"/>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110423</xdr:rowOff>
    </xdr:from>
    <xdr:to>
      <xdr:col>111</xdr:col>
      <xdr:colOff>177800</xdr:colOff>
      <xdr:row>74</xdr:row>
      <xdr:rowOff>57061</xdr:rowOff>
    </xdr:to>
    <xdr:cxnSp macro="">
      <xdr:nvCxnSpPr>
        <xdr:cNvPr id="861" name="直線コネクタ 860"/>
        <xdr:cNvCxnSpPr/>
      </xdr:nvCxnSpPr>
      <xdr:spPr>
        <a:xfrm>
          <a:off x="20434300" y="12626273"/>
          <a:ext cx="8890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3" name="テキスト ボックス 862"/>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110423</xdr:rowOff>
    </xdr:from>
    <xdr:to>
      <xdr:col>107</xdr:col>
      <xdr:colOff>50800</xdr:colOff>
      <xdr:row>73</xdr:row>
      <xdr:rowOff>162037</xdr:rowOff>
    </xdr:to>
    <xdr:cxnSp macro="">
      <xdr:nvCxnSpPr>
        <xdr:cNvPr id="864" name="直線コネクタ 863"/>
        <xdr:cNvCxnSpPr/>
      </xdr:nvCxnSpPr>
      <xdr:spPr>
        <a:xfrm flipV="1">
          <a:off x="19545300" y="12626273"/>
          <a:ext cx="889000" cy="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6" name="テキスト ボックス 865"/>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162037</xdr:rowOff>
    </xdr:from>
    <xdr:to>
      <xdr:col>102</xdr:col>
      <xdr:colOff>114300</xdr:colOff>
      <xdr:row>74</xdr:row>
      <xdr:rowOff>44472</xdr:rowOff>
    </xdr:to>
    <xdr:cxnSp macro="">
      <xdr:nvCxnSpPr>
        <xdr:cNvPr id="867" name="直線コネクタ 866"/>
        <xdr:cNvCxnSpPr/>
      </xdr:nvCxnSpPr>
      <xdr:spPr>
        <a:xfrm flipV="1">
          <a:off x="18656300" y="1267788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9" name="テキスト ボックス 868"/>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147666</xdr:rowOff>
    </xdr:from>
    <xdr:to>
      <xdr:col>116</xdr:col>
      <xdr:colOff>114300</xdr:colOff>
      <xdr:row>74</xdr:row>
      <xdr:rowOff>77816</xdr:rowOff>
    </xdr:to>
    <xdr:sp macro="" textlink="">
      <xdr:nvSpPr>
        <xdr:cNvPr id="877" name="楕円 876"/>
        <xdr:cNvSpPr/>
      </xdr:nvSpPr>
      <xdr:spPr>
        <a:xfrm>
          <a:off x="22110700" y="126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170543</xdr:rowOff>
    </xdr:from>
    <xdr:ext cx="534377" cy="259045"/>
    <xdr:sp macro="" textlink="">
      <xdr:nvSpPr>
        <xdr:cNvPr id="878" name="繰出金該当値テキスト"/>
        <xdr:cNvSpPr txBox="1"/>
      </xdr:nvSpPr>
      <xdr:spPr>
        <a:xfrm>
          <a:off x="22212300" y="1251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6261</xdr:rowOff>
    </xdr:from>
    <xdr:to>
      <xdr:col>112</xdr:col>
      <xdr:colOff>38100</xdr:colOff>
      <xdr:row>74</xdr:row>
      <xdr:rowOff>107861</xdr:rowOff>
    </xdr:to>
    <xdr:sp macro="" textlink="">
      <xdr:nvSpPr>
        <xdr:cNvPr id="879" name="楕円 878"/>
        <xdr:cNvSpPr/>
      </xdr:nvSpPr>
      <xdr:spPr>
        <a:xfrm>
          <a:off x="21272500" y="126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124388</xdr:rowOff>
    </xdr:from>
    <xdr:ext cx="534377" cy="259045"/>
    <xdr:sp macro="" textlink="">
      <xdr:nvSpPr>
        <xdr:cNvPr id="880" name="テキスト ボックス 879"/>
        <xdr:cNvSpPr txBox="1"/>
      </xdr:nvSpPr>
      <xdr:spPr>
        <a:xfrm>
          <a:off x="21056111" y="124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59623</xdr:rowOff>
    </xdr:from>
    <xdr:to>
      <xdr:col>107</xdr:col>
      <xdr:colOff>101600</xdr:colOff>
      <xdr:row>73</xdr:row>
      <xdr:rowOff>161223</xdr:rowOff>
    </xdr:to>
    <xdr:sp macro="" textlink="">
      <xdr:nvSpPr>
        <xdr:cNvPr id="881" name="楕円 880"/>
        <xdr:cNvSpPr/>
      </xdr:nvSpPr>
      <xdr:spPr>
        <a:xfrm>
          <a:off x="20383500" y="125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6300</xdr:rowOff>
    </xdr:from>
    <xdr:ext cx="534377" cy="259045"/>
    <xdr:sp macro="" textlink="">
      <xdr:nvSpPr>
        <xdr:cNvPr id="882" name="テキスト ボックス 881"/>
        <xdr:cNvSpPr txBox="1"/>
      </xdr:nvSpPr>
      <xdr:spPr>
        <a:xfrm>
          <a:off x="20167111" y="123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111237</xdr:rowOff>
    </xdr:from>
    <xdr:to>
      <xdr:col>102</xdr:col>
      <xdr:colOff>165100</xdr:colOff>
      <xdr:row>74</xdr:row>
      <xdr:rowOff>41387</xdr:rowOff>
    </xdr:to>
    <xdr:sp macro="" textlink="">
      <xdr:nvSpPr>
        <xdr:cNvPr id="883" name="楕円 882"/>
        <xdr:cNvSpPr/>
      </xdr:nvSpPr>
      <xdr:spPr>
        <a:xfrm>
          <a:off x="19494500" y="126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57914</xdr:rowOff>
    </xdr:from>
    <xdr:ext cx="534377" cy="259045"/>
    <xdr:sp macro="" textlink="">
      <xdr:nvSpPr>
        <xdr:cNvPr id="884" name="テキスト ボックス 883"/>
        <xdr:cNvSpPr txBox="1"/>
      </xdr:nvSpPr>
      <xdr:spPr>
        <a:xfrm>
          <a:off x="19278111" y="1240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165122</xdr:rowOff>
    </xdr:from>
    <xdr:to>
      <xdr:col>98</xdr:col>
      <xdr:colOff>38100</xdr:colOff>
      <xdr:row>74</xdr:row>
      <xdr:rowOff>95272</xdr:rowOff>
    </xdr:to>
    <xdr:sp macro="" textlink="">
      <xdr:nvSpPr>
        <xdr:cNvPr id="885" name="楕円 884"/>
        <xdr:cNvSpPr/>
      </xdr:nvSpPr>
      <xdr:spPr>
        <a:xfrm>
          <a:off x="18605500" y="1268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111799</xdr:rowOff>
    </xdr:from>
    <xdr:ext cx="534377" cy="259045"/>
    <xdr:sp macro="" textlink="">
      <xdr:nvSpPr>
        <xdr:cNvPr id="886" name="テキスト ボックス 885"/>
        <xdr:cNvSpPr txBox="1"/>
      </xdr:nvSpPr>
      <xdr:spPr>
        <a:xfrm>
          <a:off x="18389111" y="1245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特筆すべきは普通建設事業にかかる経費が全国平均、類似団体平均と比べて大幅に低いことが挙げられる。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これは、老朽化した公共施設の更新及び大規模改修をせず、小額の修繕によって整備していることが原因であり、その分維持補修費が類似団体平均を上回っている。（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要因として除排雪にかかる経費が過大であることも一因）</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また、経常収支比率を押し上げている要因である扶助費の増加も顕著であり、今後も社会福祉サービスの充実及び高齢化に伴い上昇していくことが予想される。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も類似団体平均よりも大幅に高く、公共下水道事業における持管理費等の固定経費と建設に要した借入金の元利償還に対する繰出金や介護保険事業への繰出金が多額であることから、特別会計においても自主財源（保険料（税）・使用料）の確保を図るとともに、</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受益者負担の適正化を図り、健全な財政運営に努め、繰出金の圧縮にも努める必要がある。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18,253
18,111
140.59
11,865,615
11,569,145
280,019
5,768,031
6,273,529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77651</xdr:rowOff>
    </xdr:from>
    <xdr:to>
      <xdr:col>24</xdr:col>
      <xdr:colOff>63500</xdr:colOff>
      <xdr:row>32</xdr:row>
      <xdr:rowOff>91367</xdr:rowOff>
    </xdr:to>
    <xdr:cxnSp macro="">
      <xdr:nvCxnSpPr>
        <xdr:cNvPr id="63" name="直線コネクタ 62"/>
        <xdr:cNvCxnSpPr/>
      </xdr:nvCxnSpPr>
      <xdr:spPr>
        <a:xfrm>
          <a:off x="3797300" y="5392601"/>
          <a:ext cx="8382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77651</xdr:rowOff>
    </xdr:from>
    <xdr:to>
      <xdr:col>19</xdr:col>
      <xdr:colOff>177800</xdr:colOff>
      <xdr:row>31</xdr:row>
      <xdr:rowOff>130556</xdr:rowOff>
    </xdr:to>
    <xdr:cxnSp macro="">
      <xdr:nvCxnSpPr>
        <xdr:cNvPr id="66" name="直線コネクタ 65"/>
        <xdr:cNvCxnSpPr/>
      </xdr:nvCxnSpPr>
      <xdr:spPr>
        <a:xfrm flipV="1">
          <a:off x="2908300" y="5392601"/>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130556</xdr:rowOff>
    </xdr:from>
    <xdr:to>
      <xdr:col>15</xdr:col>
      <xdr:colOff>50800</xdr:colOff>
      <xdr:row>31</xdr:row>
      <xdr:rowOff>141006</xdr:rowOff>
    </xdr:to>
    <xdr:cxnSp macro="">
      <xdr:nvCxnSpPr>
        <xdr:cNvPr id="69" name="直線コネクタ 68"/>
        <xdr:cNvCxnSpPr/>
      </xdr:nvCxnSpPr>
      <xdr:spPr>
        <a:xfrm flipV="1">
          <a:off x="2019300" y="5445506"/>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141006</xdr:rowOff>
    </xdr:from>
    <xdr:to>
      <xdr:col>10</xdr:col>
      <xdr:colOff>114300</xdr:colOff>
      <xdr:row>32</xdr:row>
      <xdr:rowOff>30625</xdr:rowOff>
    </xdr:to>
    <xdr:cxnSp macro="">
      <xdr:nvCxnSpPr>
        <xdr:cNvPr id="72" name="直線コネクタ 71"/>
        <xdr:cNvCxnSpPr/>
      </xdr:nvCxnSpPr>
      <xdr:spPr>
        <a:xfrm flipV="1">
          <a:off x="1130300" y="5455956"/>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40567</xdr:rowOff>
    </xdr:from>
    <xdr:to>
      <xdr:col>24</xdr:col>
      <xdr:colOff>114300</xdr:colOff>
      <xdr:row>32</xdr:row>
      <xdr:rowOff>142167</xdr:rowOff>
    </xdr:to>
    <xdr:sp macro="" textlink="">
      <xdr:nvSpPr>
        <xdr:cNvPr id="82" name="楕円 81"/>
        <xdr:cNvSpPr/>
      </xdr:nvSpPr>
      <xdr:spPr>
        <a:xfrm>
          <a:off x="4584700" y="55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63444</xdr:rowOff>
    </xdr:from>
    <xdr:ext cx="469744" cy="259045"/>
    <xdr:sp macro="" textlink="">
      <xdr:nvSpPr>
        <xdr:cNvPr id="83" name="議会費該当値テキスト"/>
        <xdr:cNvSpPr txBox="1"/>
      </xdr:nvSpPr>
      <xdr:spPr>
        <a:xfrm>
          <a:off x="4686300" y="53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26851</xdr:rowOff>
    </xdr:from>
    <xdr:to>
      <xdr:col>20</xdr:col>
      <xdr:colOff>38100</xdr:colOff>
      <xdr:row>31</xdr:row>
      <xdr:rowOff>128451</xdr:rowOff>
    </xdr:to>
    <xdr:sp macro="" textlink="">
      <xdr:nvSpPr>
        <xdr:cNvPr id="84" name="楕円 83"/>
        <xdr:cNvSpPr/>
      </xdr:nvSpPr>
      <xdr:spPr>
        <a:xfrm>
          <a:off x="3746500" y="53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144978</xdr:rowOff>
    </xdr:from>
    <xdr:ext cx="469744" cy="259045"/>
    <xdr:sp macro="" textlink="">
      <xdr:nvSpPr>
        <xdr:cNvPr id="85" name="テキスト ボックス 84"/>
        <xdr:cNvSpPr txBox="1"/>
      </xdr:nvSpPr>
      <xdr:spPr>
        <a:xfrm>
          <a:off x="3562428" y="511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79756</xdr:rowOff>
    </xdr:from>
    <xdr:to>
      <xdr:col>15</xdr:col>
      <xdr:colOff>101600</xdr:colOff>
      <xdr:row>32</xdr:row>
      <xdr:rowOff>9906</xdr:rowOff>
    </xdr:to>
    <xdr:sp macro="" textlink="">
      <xdr:nvSpPr>
        <xdr:cNvPr id="86" name="楕円 85"/>
        <xdr:cNvSpPr/>
      </xdr:nvSpPr>
      <xdr:spPr>
        <a:xfrm>
          <a:off x="2857500" y="53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26433</xdr:rowOff>
    </xdr:from>
    <xdr:ext cx="469744" cy="259045"/>
    <xdr:sp macro="" textlink="">
      <xdr:nvSpPr>
        <xdr:cNvPr id="87" name="テキスト ボックス 86"/>
        <xdr:cNvSpPr txBox="1"/>
      </xdr:nvSpPr>
      <xdr:spPr>
        <a:xfrm>
          <a:off x="2673428" y="51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90206</xdr:rowOff>
    </xdr:from>
    <xdr:to>
      <xdr:col>10</xdr:col>
      <xdr:colOff>165100</xdr:colOff>
      <xdr:row>32</xdr:row>
      <xdr:rowOff>20356</xdr:rowOff>
    </xdr:to>
    <xdr:sp macro="" textlink="">
      <xdr:nvSpPr>
        <xdr:cNvPr id="88" name="楕円 87"/>
        <xdr:cNvSpPr/>
      </xdr:nvSpPr>
      <xdr:spPr>
        <a:xfrm>
          <a:off x="1968500" y="54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36883</xdr:rowOff>
    </xdr:from>
    <xdr:ext cx="469744" cy="259045"/>
    <xdr:sp macro="" textlink="">
      <xdr:nvSpPr>
        <xdr:cNvPr id="89" name="テキスト ボックス 88"/>
        <xdr:cNvSpPr txBox="1"/>
      </xdr:nvSpPr>
      <xdr:spPr>
        <a:xfrm>
          <a:off x="1784428" y="518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151275</xdr:rowOff>
    </xdr:from>
    <xdr:to>
      <xdr:col>6</xdr:col>
      <xdr:colOff>38100</xdr:colOff>
      <xdr:row>32</xdr:row>
      <xdr:rowOff>81425</xdr:rowOff>
    </xdr:to>
    <xdr:sp macro="" textlink="">
      <xdr:nvSpPr>
        <xdr:cNvPr id="90" name="楕円 89"/>
        <xdr:cNvSpPr/>
      </xdr:nvSpPr>
      <xdr:spPr>
        <a:xfrm>
          <a:off x="1079500" y="54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97952</xdr:rowOff>
    </xdr:from>
    <xdr:ext cx="469744" cy="259045"/>
    <xdr:sp macro="" textlink="">
      <xdr:nvSpPr>
        <xdr:cNvPr id="91" name="テキスト ボックス 90"/>
        <xdr:cNvSpPr txBox="1"/>
      </xdr:nvSpPr>
      <xdr:spPr>
        <a:xfrm>
          <a:off x="895428" y="524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156411</xdr:rowOff>
    </xdr:from>
    <xdr:to>
      <xdr:col>24</xdr:col>
      <xdr:colOff>63500</xdr:colOff>
      <xdr:row>57</xdr:row>
      <xdr:rowOff>120795</xdr:rowOff>
    </xdr:to>
    <xdr:cxnSp macro="">
      <xdr:nvCxnSpPr>
        <xdr:cNvPr id="120" name="直線コネクタ 119"/>
        <xdr:cNvCxnSpPr/>
      </xdr:nvCxnSpPr>
      <xdr:spPr>
        <a:xfrm flipV="1">
          <a:off x="3797300" y="9414711"/>
          <a:ext cx="838200" cy="47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120795</xdr:rowOff>
    </xdr:from>
    <xdr:to>
      <xdr:col>19</xdr:col>
      <xdr:colOff>177800</xdr:colOff>
      <xdr:row>57</xdr:row>
      <xdr:rowOff>171186</xdr:rowOff>
    </xdr:to>
    <xdr:cxnSp macro="">
      <xdr:nvCxnSpPr>
        <xdr:cNvPr id="123" name="直線コネクタ 122"/>
        <xdr:cNvCxnSpPr/>
      </xdr:nvCxnSpPr>
      <xdr:spPr>
        <a:xfrm flipV="1">
          <a:off x="2908300" y="9893445"/>
          <a:ext cx="889000" cy="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88886</xdr:rowOff>
    </xdr:from>
    <xdr:ext cx="534377" cy="259045"/>
    <xdr:sp macro="" textlink="">
      <xdr:nvSpPr>
        <xdr:cNvPr id="125" name="テキスト ボックス 124"/>
        <xdr:cNvSpPr txBox="1"/>
      </xdr:nvSpPr>
      <xdr:spPr>
        <a:xfrm>
          <a:off x="3530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164095</xdr:rowOff>
    </xdr:from>
    <xdr:to>
      <xdr:col>15</xdr:col>
      <xdr:colOff>50800</xdr:colOff>
      <xdr:row>57</xdr:row>
      <xdr:rowOff>171186</xdr:rowOff>
    </xdr:to>
    <xdr:cxnSp macro="">
      <xdr:nvCxnSpPr>
        <xdr:cNvPr id="126" name="直線コネクタ 125"/>
        <xdr:cNvCxnSpPr/>
      </xdr:nvCxnSpPr>
      <xdr:spPr>
        <a:xfrm>
          <a:off x="2019300" y="9936745"/>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159307</xdr:rowOff>
    </xdr:from>
    <xdr:to>
      <xdr:col>10</xdr:col>
      <xdr:colOff>114300</xdr:colOff>
      <xdr:row>57</xdr:row>
      <xdr:rowOff>164095</xdr:rowOff>
    </xdr:to>
    <xdr:cxnSp macro="">
      <xdr:nvCxnSpPr>
        <xdr:cNvPr id="129" name="直線コネクタ 128"/>
        <xdr:cNvCxnSpPr/>
      </xdr:nvCxnSpPr>
      <xdr:spPr>
        <a:xfrm>
          <a:off x="1130300" y="9931957"/>
          <a:ext cx="8890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33" name="テキスト ボックス 132"/>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105611</xdr:rowOff>
    </xdr:from>
    <xdr:to>
      <xdr:col>24</xdr:col>
      <xdr:colOff>114300</xdr:colOff>
      <xdr:row>55</xdr:row>
      <xdr:rowOff>35761</xdr:rowOff>
    </xdr:to>
    <xdr:sp macro="" textlink="">
      <xdr:nvSpPr>
        <xdr:cNvPr id="139" name="楕円 138"/>
        <xdr:cNvSpPr/>
      </xdr:nvSpPr>
      <xdr:spPr>
        <a:xfrm>
          <a:off x="4584700" y="93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84038</xdr:rowOff>
    </xdr:from>
    <xdr:ext cx="599010" cy="259045"/>
    <xdr:sp macro="" textlink="">
      <xdr:nvSpPr>
        <xdr:cNvPr id="140" name="総務費該当値テキスト"/>
        <xdr:cNvSpPr txBox="1"/>
      </xdr:nvSpPr>
      <xdr:spPr>
        <a:xfrm>
          <a:off x="4686300" y="934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69995</xdr:rowOff>
    </xdr:from>
    <xdr:to>
      <xdr:col>20</xdr:col>
      <xdr:colOff>38100</xdr:colOff>
      <xdr:row>58</xdr:row>
      <xdr:rowOff>145</xdr:rowOff>
    </xdr:to>
    <xdr:sp macro="" textlink="">
      <xdr:nvSpPr>
        <xdr:cNvPr id="141" name="楕円 140"/>
        <xdr:cNvSpPr/>
      </xdr:nvSpPr>
      <xdr:spPr>
        <a:xfrm>
          <a:off x="3746500" y="98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162722</xdr:rowOff>
    </xdr:from>
    <xdr:ext cx="534377" cy="259045"/>
    <xdr:sp macro="" textlink="">
      <xdr:nvSpPr>
        <xdr:cNvPr id="142" name="テキスト ボックス 141"/>
        <xdr:cNvSpPr txBox="1"/>
      </xdr:nvSpPr>
      <xdr:spPr>
        <a:xfrm>
          <a:off x="3530111" y="99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120386</xdr:rowOff>
    </xdr:from>
    <xdr:to>
      <xdr:col>15</xdr:col>
      <xdr:colOff>101600</xdr:colOff>
      <xdr:row>58</xdr:row>
      <xdr:rowOff>50536</xdr:rowOff>
    </xdr:to>
    <xdr:sp macro="" textlink="">
      <xdr:nvSpPr>
        <xdr:cNvPr id="143" name="楕円 142"/>
        <xdr:cNvSpPr/>
      </xdr:nvSpPr>
      <xdr:spPr>
        <a:xfrm>
          <a:off x="2857500" y="98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41663</xdr:rowOff>
    </xdr:from>
    <xdr:ext cx="534377" cy="259045"/>
    <xdr:sp macro="" textlink="">
      <xdr:nvSpPr>
        <xdr:cNvPr id="144" name="テキスト ボックス 143"/>
        <xdr:cNvSpPr txBox="1"/>
      </xdr:nvSpPr>
      <xdr:spPr>
        <a:xfrm>
          <a:off x="2641111" y="998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113295</xdr:rowOff>
    </xdr:from>
    <xdr:to>
      <xdr:col>10</xdr:col>
      <xdr:colOff>165100</xdr:colOff>
      <xdr:row>58</xdr:row>
      <xdr:rowOff>43445</xdr:rowOff>
    </xdr:to>
    <xdr:sp macro="" textlink="">
      <xdr:nvSpPr>
        <xdr:cNvPr id="145" name="楕円 144"/>
        <xdr:cNvSpPr/>
      </xdr:nvSpPr>
      <xdr:spPr>
        <a:xfrm>
          <a:off x="1968500" y="98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34572</xdr:rowOff>
    </xdr:from>
    <xdr:ext cx="534377" cy="259045"/>
    <xdr:sp macro="" textlink="">
      <xdr:nvSpPr>
        <xdr:cNvPr id="146" name="テキスト ボックス 145"/>
        <xdr:cNvSpPr txBox="1"/>
      </xdr:nvSpPr>
      <xdr:spPr>
        <a:xfrm>
          <a:off x="1752111" y="997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108507</xdr:rowOff>
    </xdr:from>
    <xdr:to>
      <xdr:col>6</xdr:col>
      <xdr:colOff>38100</xdr:colOff>
      <xdr:row>58</xdr:row>
      <xdr:rowOff>38657</xdr:rowOff>
    </xdr:to>
    <xdr:sp macro="" textlink="">
      <xdr:nvSpPr>
        <xdr:cNvPr id="147" name="楕円 146"/>
        <xdr:cNvSpPr/>
      </xdr:nvSpPr>
      <xdr:spPr>
        <a:xfrm>
          <a:off x="1079500" y="98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29784</xdr:rowOff>
    </xdr:from>
    <xdr:ext cx="534377" cy="259045"/>
    <xdr:sp macro="" textlink="">
      <xdr:nvSpPr>
        <xdr:cNvPr id="148" name="テキスト ボックス 147"/>
        <xdr:cNvSpPr txBox="1"/>
      </xdr:nvSpPr>
      <xdr:spPr>
        <a:xfrm>
          <a:off x="863111" y="997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88075</xdr:rowOff>
    </xdr:from>
    <xdr:to>
      <xdr:col>24</xdr:col>
      <xdr:colOff>63500</xdr:colOff>
      <xdr:row>76</xdr:row>
      <xdr:rowOff>164556</xdr:rowOff>
    </xdr:to>
    <xdr:cxnSp macro="">
      <xdr:nvCxnSpPr>
        <xdr:cNvPr id="178" name="直線コネクタ 177"/>
        <xdr:cNvCxnSpPr/>
      </xdr:nvCxnSpPr>
      <xdr:spPr>
        <a:xfrm flipV="1">
          <a:off x="3797300" y="13118275"/>
          <a:ext cx="838200" cy="7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9" name="民生費平均値テキスト"/>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164556</xdr:rowOff>
    </xdr:from>
    <xdr:to>
      <xdr:col>19</xdr:col>
      <xdr:colOff>177800</xdr:colOff>
      <xdr:row>77</xdr:row>
      <xdr:rowOff>45501</xdr:rowOff>
    </xdr:to>
    <xdr:cxnSp macro="">
      <xdr:nvCxnSpPr>
        <xdr:cNvPr id="181" name="直線コネクタ 180"/>
        <xdr:cNvCxnSpPr/>
      </xdr:nvCxnSpPr>
      <xdr:spPr>
        <a:xfrm flipV="1">
          <a:off x="2908300" y="13194756"/>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3" name="テキスト ボックス 182"/>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45501</xdr:rowOff>
    </xdr:from>
    <xdr:to>
      <xdr:col>15</xdr:col>
      <xdr:colOff>50800</xdr:colOff>
      <xdr:row>77</xdr:row>
      <xdr:rowOff>75874</xdr:rowOff>
    </xdr:to>
    <xdr:cxnSp macro="">
      <xdr:nvCxnSpPr>
        <xdr:cNvPr id="184" name="直線コネクタ 183"/>
        <xdr:cNvCxnSpPr/>
      </xdr:nvCxnSpPr>
      <xdr:spPr>
        <a:xfrm flipV="1">
          <a:off x="2019300" y="13247151"/>
          <a:ext cx="889000" cy="3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6" name="テキスト ボックス 185"/>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70610</xdr:rowOff>
    </xdr:from>
    <xdr:to>
      <xdr:col>10</xdr:col>
      <xdr:colOff>114300</xdr:colOff>
      <xdr:row>77</xdr:row>
      <xdr:rowOff>75874</xdr:rowOff>
    </xdr:to>
    <xdr:cxnSp macro="">
      <xdr:nvCxnSpPr>
        <xdr:cNvPr id="187" name="直線コネクタ 186"/>
        <xdr:cNvCxnSpPr/>
      </xdr:nvCxnSpPr>
      <xdr:spPr>
        <a:xfrm>
          <a:off x="1130300" y="13272260"/>
          <a:ext cx="889000" cy="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135224</xdr:rowOff>
    </xdr:from>
    <xdr:ext cx="599010" cy="259045"/>
    <xdr:sp macro="" textlink="">
      <xdr:nvSpPr>
        <xdr:cNvPr id="189" name="テキスト ボックス 188"/>
        <xdr:cNvSpPr txBox="1"/>
      </xdr:nvSpPr>
      <xdr:spPr>
        <a:xfrm>
          <a:off x="1719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1" name="テキスト ボックス 190"/>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37275</xdr:rowOff>
    </xdr:from>
    <xdr:to>
      <xdr:col>24</xdr:col>
      <xdr:colOff>114300</xdr:colOff>
      <xdr:row>76</xdr:row>
      <xdr:rowOff>138875</xdr:rowOff>
    </xdr:to>
    <xdr:sp macro="" textlink="">
      <xdr:nvSpPr>
        <xdr:cNvPr id="197" name="楕円 196"/>
        <xdr:cNvSpPr/>
      </xdr:nvSpPr>
      <xdr:spPr>
        <a:xfrm>
          <a:off x="4584700" y="130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60151</xdr:rowOff>
    </xdr:from>
    <xdr:ext cx="599010" cy="259045"/>
    <xdr:sp macro="" textlink="">
      <xdr:nvSpPr>
        <xdr:cNvPr id="198" name="民生費該当値テキスト"/>
        <xdr:cNvSpPr txBox="1"/>
      </xdr:nvSpPr>
      <xdr:spPr>
        <a:xfrm>
          <a:off x="4686300" y="1291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113756</xdr:rowOff>
    </xdr:from>
    <xdr:to>
      <xdr:col>20</xdr:col>
      <xdr:colOff>38100</xdr:colOff>
      <xdr:row>77</xdr:row>
      <xdr:rowOff>43906</xdr:rowOff>
    </xdr:to>
    <xdr:sp macro="" textlink="">
      <xdr:nvSpPr>
        <xdr:cNvPr id="199" name="楕円 198"/>
        <xdr:cNvSpPr/>
      </xdr:nvSpPr>
      <xdr:spPr>
        <a:xfrm>
          <a:off x="3746500" y="1314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60434</xdr:rowOff>
    </xdr:from>
    <xdr:ext cx="599010" cy="259045"/>
    <xdr:sp macro="" textlink="">
      <xdr:nvSpPr>
        <xdr:cNvPr id="200" name="テキスト ボックス 199"/>
        <xdr:cNvSpPr txBox="1"/>
      </xdr:nvSpPr>
      <xdr:spPr>
        <a:xfrm>
          <a:off x="3497795" y="1291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166151</xdr:rowOff>
    </xdr:from>
    <xdr:to>
      <xdr:col>15</xdr:col>
      <xdr:colOff>101600</xdr:colOff>
      <xdr:row>77</xdr:row>
      <xdr:rowOff>96301</xdr:rowOff>
    </xdr:to>
    <xdr:sp macro="" textlink="">
      <xdr:nvSpPr>
        <xdr:cNvPr id="201" name="楕円 200"/>
        <xdr:cNvSpPr/>
      </xdr:nvSpPr>
      <xdr:spPr>
        <a:xfrm>
          <a:off x="2857500" y="131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112828</xdr:rowOff>
    </xdr:from>
    <xdr:ext cx="599010" cy="259045"/>
    <xdr:sp macro="" textlink="">
      <xdr:nvSpPr>
        <xdr:cNvPr id="202" name="テキスト ボックス 201"/>
        <xdr:cNvSpPr txBox="1"/>
      </xdr:nvSpPr>
      <xdr:spPr>
        <a:xfrm>
          <a:off x="2608795" y="1297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25074</xdr:rowOff>
    </xdr:from>
    <xdr:to>
      <xdr:col>10</xdr:col>
      <xdr:colOff>165100</xdr:colOff>
      <xdr:row>77</xdr:row>
      <xdr:rowOff>126674</xdr:rowOff>
    </xdr:to>
    <xdr:sp macro="" textlink="">
      <xdr:nvSpPr>
        <xdr:cNvPr id="203" name="楕円 202"/>
        <xdr:cNvSpPr/>
      </xdr:nvSpPr>
      <xdr:spPr>
        <a:xfrm>
          <a:off x="1968500" y="1322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117801</xdr:rowOff>
    </xdr:from>
    <xdr:ext cx="599010" cy="259045"/>
    <xdr:sp macro="" textlink="">
      <xdr:nvSpPr>
        <xdr:cNvPr id="204" name="テキスト ボックス 203"/>
        <xdr:cNvSpPr txBox="1"/>
      </xdr:nvSpPr>
      <xdr:spPr>
        <a:xfrm>
          <a:off x="1719795" y="1331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19810</xdr:rowOff>
    </xdr:from>
    <xdr:to>
      <xdr:col>6</xdr:col>
      <xdr:colOff>38100</xdr:colOff>
      <xdr:row>77</xdr:row>
      <xdr:rowOff>121410</xdr:rowOff>
    </xdr:to>
    <xdr:sp macro="" textlink="">
      <xdr:nvSpPr>
        <xdr:cNvPr id="205" name="楕円 204"/>
        <xdr:cNvSpPr/>
      </xdr:nvSpPr>
      <xdr:spPr>
        <a:xfrm>
          <a:off x="1079500" y="13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137937</xdr:rowOff>
    </xdr:from>
    <xdr:ext cx="599010" cy="259045"/>
    <xdr:sp macro="" textlink="">
      <xdr:nvSpPr>
        <xdr:cNvPr id="206" name="テキスト ボックス 205"/>
        <xdr:cNvSpPr txBox="1"/>
      </xdr:nvSpPr>
      <xdr:spPr>
        <a:xfrm>
          <a:off x="830795" y="1299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147586</xdr:rowOff>
    </xdr:from>
    <xdr:to>
      <xdr:col>24</xdr:col>
      <xdr:colOff>63500</xdr:colOff>
      <xdr:row>97</xdr:row>
      <xdr:rowOff>41272</xdr:rowOff>
    </xdr:to>
    <xdr:cxnSp macro="">
      <xdr:nvCxnSpPr>
        <xdr:cNvPr id="235" name="直線コネクタ 234"/>
        <xdr:cNvCxnSpPr/>
      </xdr:nvCxnSpPr>
      <xdr:spPr>
        <a:xfrm>
          <a:off x="3797300" y="16606786"/>
          <a:ext cx="838200" cy="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6" name="衛生費平均値テキスト"/>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137345</xdr:rowOff>
    </xdr:from>
    <xdr:to>
      <xdr:col>19</xdr:col>
      <xdr:colOff>177800</xdr:colOff>
      <xdr:row>96</xdr:row>
      <xdr:rowOff>147586</xdr:rowOff>
    </xdr:to>
    <xdr:cxnSp macro="">
      <xdr:nvCxnSpPr>
        <xdr:cNvPr id="238" name="直線コネクタ 237"/>
        <xdr:cNvCxnSpPr/>
      </xdr:nvCxnSpPr>
      <xdr:spPr>
        <a:xfrm>
          <a:off x="2908300" y="16596545"/>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40" name="テキスト ボックス 239"/>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137345</xdr:rowOff>
    </xdr:from>
    <xdr:to>
      <xdr:col>15</xdr:col>
      <xdr:colOff>50800</xdr:colOff>
      <xdr:row>97</xdr:row>
      <xdr:rowOff>63683</xdr:rowOff>
    </xdr:to>
    <xdr:cxnSp macro="">
      <xdr:nvCxnSpPr>
        <xdr:cNvPr id="241" name="直線コネクタ 240"/>
        <xdr:cNvCxnSpPr/>
      </xdr:nvCxnSpPr>
      <xdr:spPr>
        <a:xfrm flipV="1">
          <a:off x="2019300" y="16596545"/>
          <a:ext cx="889000" cy="9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3" name="テキスト ボックス 242"/>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63683</xdr:rowOff>
    </xdr:from>
    <xdr:to>
      <xdr:col>10</xdr:col>
      <xdr:colOff>114300</xdr:colOff>
      <xdr:row>97</xdr:row>
      <xdr:rowOff>73253</xdr:rowOff>
    </xdr:to>
    <xdr:cxnSp macro="">
      <xdr:nvCxnSpPr>
        <xdr:cNvPr id="244" name="直線コネクタ 243"/>
        <xdr:cNvCxnSpPr/>
      </xdr:nvCxnSpPr>
      <xdr:spPr>
        <a:xfrm flipV="1">
          <a:off x="1130300" y="16694333"/>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6" name="テキスト ボックス 245"/>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8" name="テキスト ボックス 247"/>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161922</xdr:rowOff>
    </xdr:from>
    <xdr:to>
      <xdr:col>24</xdr:col>
      <xdr:colOff>114300</xdr:colOff>
      <xdr:row>97</xdr:row>
      <xdr:rowOff>92072</xdr:rowOff>
    </xdr:to>
    <xdr:sp macro="" textlink="">
      <xdr:nvSpPr>
        <xdr:cNvPr id="254" name="楕円 253"/>
        <xdr:cNvSpPr/>
      </xdr:nvSpPr>
      <xdr:spPr>
        <a:xfrm>
          <a:off x="4584700" y="166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140349</xdr:rowOff>
    </xdr:from>
    <xdr:ext cx="534377" cy="259045"/>
    <xdr:sp macro="" textlink="">
      <xdr:nvSpPr>
        <xdr:cNvPr id="255" name="衛生費該当値テキスト"/>
        <xdr:cNvSpPr txBox="1"/>
      </xdr:nvSpPr>
      <xdr:spPr>
        <a:xfrm>
          <a:off x="4686300" y="1659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96786</xdr:rowOff>
    </xdr:from>
    <xdr:to>
      <xdr:col>20</xdr:col>
      <xdr:colOff>38100</xdr:colOff>
      <xdr:row>97</xdr:row>
      <xdr:rowOff>26936</xdr:rowOff>
    </xdr:to>
    <xdr:sp macro="" textlink="">
      <xdr:nvSpPr>
        <xdr:cNvPr id="256" name="楕円 255"/>
        <xdr:cNvSpPr/>
      </xdr:nvSpPr>
      <xdr:spPr>
        <a:xfrm>
          <a:off x="37465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43463</xdr:rowOff>
    </xdr:from>
    <xdr:ext cx="534377" cy="259045"/>
    <xdr:sp macro="" textlink="">
      <xdr:nvSpPr>
        <xdr:cNvPr id="257" name="テキスト ボックス 256"/>
        <xdr:cNvSpPr txBox="1"/>
      </xdr:nvSpPr>
      <xdr:spPr>
        <a:xfrm>
          <a:off x="3530111" y="163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86545</xdr:rowOff>
    </xdr:from>
    <xdr:to>
      <xdr:col>15</xdr:col>
      <xdr:colOff>101600</xdr:colOff>
      <xdr:row>97</xdr:row>
      <xdr:rowOff>16695</xdr:rowOff>
    </xdr:to>
    <xdr:sp macro="" textlink="">
      <xdr:nvSpPr>
        <xdr:cNvPr id="258" name="楕円 257"/>
        <xdr:cNvSpPr/>
      </xdr:nvSpPr>
      <xdr:spPr>
        <a:xfrm>
          <a:off x="2857500" y="165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33222</xdr:rowOff>
    </xdr:from>
    <xdr:ext cx="534377" cy="259045"/>
    <xdr:sp macro="" textlink="">
      <xdr:nvSpPr>
        <xdr:cNvPr id="259" name="テキスト ボックス 258"/>
        <xdr:cNvSpPr txBox="1"/>
      </xdr:nvSpPr>
      <xdr:spPr>
        <a:xfrm>
          <a:off x="2641111" y="163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12883</xdr:rowOff>
    </xdr:from>
    <xdr:to>
      <xdr:col>10</xdr:col>
      <xdr:colOff>165100</xdr:colOff>
      <xdr:row>97</xdr:row>
      <xdr:rowOff>114483</xdr:rowOff>
    </xdr:to>
    <xdr:sp macro="" textlink="">
      <xdr:nvSpPr>
        <xdr:cNvPr id="260" name="楕円 259"/>
        <xdr:cNvSpPr/>
      </xdr:nvSpPr>
      <xdr:spPr>
        <a:xfrm>
          <a:off x="1968500" y="166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105610</xdr:rowOff>
    </xdr:from>
    <xdr:ext cx="534377" cy="259045"/>
    <xdr:sp macro="" textlink="">
      <xdr:nvSpPr>
        <xdr:cNvPr id="261" name="テキスト ボックス 260"/>
        <xdr:cNvSpPr txBox="1"/>
      </xdr:nvSpPr>
      <xdr:spPr>
        <a:xfrm>
          <a:off x="1752111" y="167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22453</xdr:rowOff>
    </xdr:from>
    <xdr:to>
      <xdr:col>6</xdr:col>
      <xdr:colOff>38100</xdr:colOff>
      <xdr:row>97</xdr:row>
      <xdr:rowOff>124053</xdr:rowOff>
    </xdr:to>
    <xdr:sp macro="" textlink="">
      <xdr:nvSpPr>
        <xdr:cNvPr id="262" name="楕円 261"/>
        <xdr:cNvSpPr/>
      </xdr:nvSpPr>
      <xdr:spPr>
        <a:xfrm>
          <a:off x="1079500" y="166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115180</xdr:rowOff>
    </xdr:from>
    <xdr:ext cx="534377" cy="259045"/>
    <xdr:sp macro="" textlink="">
      <xdr:nvSpPr>
        <xdr:cNvPr id="263" name="テキスト ボックス 262"/>
        <xdr:cNvSpPr txBox="1"/>
      </xdr:nvSpPr>
      <xdr:spPr>
        <a:xfrm>
          <a:off x="863111" y="1674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71120</xdr:rowOff>
    </xdr:from>
    <xdr:to>
      <xdr:col>55</xdr:col>
      <xdr:colOff>0</xdr:colOff>
      <xdr:row>36</xdr:row>
      <xdr:rowOff>117068</xdr:rowOff>
    </xdr:to>
    <xdr:cxnSp macro="">
      <xdr:nvCxnSpPr>
        <xdr:cNvPr id="290" name="直線コネクタ 289"/>
        <xdr:cNvCxnSpPr/>
      </xdr:nvCxnSpPr>
      <xdr:spPr>
        <a:xfrm flipV="1">
          <a:off x="9639300" y="6243320"/>
          <a:ext cx="8382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1" name="労働費平均値テキスト"/>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117068</xdr:rowOff>
    </xdr:from>
    <xdr:to>
      <xdr:col>50</xdr:col>
      <xdr:colOff>114300</xdr:colOff>
      <xdr:row>36</xdr:row>
      <xdr:rowOff>124841</xdr:rowOff>
    </xdr:to>
    <xdr:cxnSp macro="">
      <xdr:nvCxnSpPr>
        <xdr:cNvPr id="293" name="直線コネクタ 292"/>
        <xdr:cNvCxnSpPr/>
      </xdr:nvCxnSpPr>
      <xdr:spPr>
        <a:xfrm flipV="1">
          <a:off x="8750300" y="62892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69842</xdr:rowOff>
    </xdr:from>
    <xdr:ext cx="378565" cy="259045"/>
    <xdr:sp macro="" textlink="">
      <xdr:nvSpPr>
        <xdr:cNvPr id="295" name="テキスト ボックス 294"/>
        <xdr:cNvSpPr txBox="1"/>
      </xdr:nvSpPr>
      <xdr:spPr>
        <a:xfrm>
          <a:off x="9450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112954</xdr:rowOff>
    </xdr:from>
    <xdr:to>
      <xdr:col>45</xdr:col>
      <xdr:colOff>177800</xdr:colOff>
      <xdr:row>36</xdr:row>
      <xdr:rowOff>124841</xdr:rowOff>
    </xdr:to>
    <xdr:cxnSp macro="">
      <xdr:nvCxnSpPr>
        <xdr:cNvPr id="296" name="直線コネクタ 295"/>
        <xdr:cNvCxnSpPr/>
      </xdr:nvCxnSpPr>
      <xdr:spPr>
        <a:xfrm>
          <a:off x="7861300" y="628515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75328</xdr:rowOff>
    </xdr:from>
    <xdr:ext cx="378565" cy="259045"/>
    <xdr:sp macro="" textlink="">
      <xdr:nvSpPr>
        <xdr:cNvPr id="298" name="テキスト ボックス 297"/>
        <xdr:cNvSpPr txBox="1"/>
      </xdr:nvSpPr>
      <xdr:spPr>
        <a:xfrm>
          <a:off x="8561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112954</xdr:rowOff>
    </xdr:from>
    <xdr:to>
      <xdr:col>41</xdr:col>
      <xdr:colOff>50800</xdr:colOff>
      <xdr:row>36</xdr:row>
      <xdr:rowOff>165532</xdr:rowOff>
    </xdr:to>
    <xdr:cxnSp macro="">
      <xdr:nvCxnSpPr>
        <xdr:cNvPr id="299" name="直線コネクタ 298"/>
        <xdr:cNvCxnSpPr/>
      </xdr:nvCxnSpPr>
      <xdr:spPr>
        <a:xfrm flipV="1">
          <a:off x="6972300" y="62851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69156</xdr:rowOff>
    </xdr:from>
    <xdr:ext cx="378565" cy="259045"/>
    <xdr:sp macro="" textlink="">
      <xdr:nvSpPr>
        <xdr:cNvPr id="301" name="テキスト ボックス 300"/>
        <xdr:cNvSpPr txBox="1"/>
      </xdr:nvSpPr>
      <xdr:spPr>
        <a:xfrm>
          <a:off x="7672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03" name="テキスト ボックス 302"/>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20320</xdr:rowOff>
    </xdr:from>
    <xdr:to>
      <xdr:col>55</xdr:col>
      <xdr:colOff>50800</xdr:colOff>
      <xdr:row>36</xdr:row>
      <xdr:rowOff>121920</xdr:rowOff>
    </xdr:to>
    <xdr:sp macro="" textlink="">
      <xdr:nvSpPr>
        <xdr:cNvPr id="309" name="楕円 308"/>
        <xdr:cNvSpPr/>
      </xdr:nvSpPr>
      <xdr:spPr>
        <a:xfrm>
          <a:off x="104267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43197</xdr:rowOff>
    </xdr:from>
    <xdr:ext cx="469744" cy="259045"/>
    <xdr:sp macro="" textlink="">
      <xdr:nvSpPr>
        <xdr:cNvPr id="310" name="労働費該当値テキスト"/>
        <xdr:cNvSpPr txBox="1"/>
      </xdr:nvSpPr>
      <xdr:spPr>
        <a:xfrm>
          <a:off x="10528300"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66268</xdr:rowOff>
    </xdr:from>
    <xdr:to>
      <xdr:col>50</xdr:col>
      <xdr:colOff>165100</xdr:colOff>
      <xdr:row>36</xdr:row>
      <xdr:rowOff>167868</xdr:rowOff>
    </xdr:to>
    <xdr:sp macro="" textlink="">
      <xdr:nvSpPr>
        <xdr:cNvPr id="311" name="楕円 310"/>
        <xdr:cNvSpPr/>
      </xdr:nvSpPr>
      <xdr:spPr>
        <a:xfrm>
          <a:off x="9588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12945</xdr:rowOff>
    </xdr:from>
    <xdr:ext cx="469744" cy="259045"/>
    <xdr:sp macro="" textlink="">
      <xdr:nvSpPr>
        <xdr:cNvPr id="312" name="テキスト ボックス 311"/>
        <xdr:cNvSpPr txBox="1"/>
      </xdr:nvSpPr>
      <xdr:spPr>
        <a:xfrm>
          <a:off x="9404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74041</xdr:rowOff>
    </xdr:from>
    <xdr:to>
      <xdr:col>46</xdr:col>
      <xdr:colOff>38100</xdr:colOff>
      <xdr:row>37</xdr:row>
      <xdr:rowOff>4191</xdr:rowOff>
    </xdr:to>
    <xdr:sp macro="" textlink="">
      <xdr:nvSpPr>
        <xdr:cNvPr id="313" name="楕円 312"/>
        <xdr:cNvSpPr/>
      </xdr:nvSpPr>
      <xdr:spPr>
        <a:xfrm>
          <a:off x="8699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20718</xdr:rowOff>
    </xdr:from>
    <xdr:ext cx="469744" cy="259045"/>
    <xdr:sp macro="" textlink="">
      <xdr:nvSpPr>
        <xdr:cNvPr id="314" name="テキスト ボックス 313"/>
        <xdr:cNvSpPr txBox="1"/>
      </xdr:nvSpPr>
      <xdr:spPr>
        <a:xfrm>
          <a:off x="8515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62154</xdr:rowOff>
    </xdr:from>
    <xdr:to>
      <xdr:col>41</xdr:col>
      <xdr:colOff>101600</xdr:colOff>
      <xdr:row>36</xdr:row>
      <xdr:rowOff>163754</xdr:rowOff>
    </xdr:to>
    <xdr:sp macro="" textlink="">
      <xdr:nvSpPr>
        <xdr:cNvPr id="315" name="楕円 314"/>
        <xdr:cNvSpPr/>
      </xdr:nvSpPr>
      <xdr:spPr>
        <a:xfrm>
          <a:off x="7810500" y="62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8831</xdr:rowOff>
    </xdr:from>
    <xdr:ext cx="469744" cy="259045"/>
    <xdr:sp macro="" textlink="">
      <xdr:nvSpPr>
        <xdr:cNvPr id="316" name="テキスト ボックス 315"/>
        <xdr:cNvSpPr txBox="1"/>
      </xdr:nvSpPr>
      <xdr:spPr>
        <a:xfrm>
          <a:off x="7626428" y="60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114732</xdr:rowOff>
    </xdr:from>
    <xdr:to>
      <xdr:col>36</xdr:col>
      <xdr:colOff>165100</xdr:colOff>
      <xdr:row>37</xdr:row>
      <xdr:rowOff>44882</xdr:rowOff>
    </xdr:to>
    <xdr:sp macro="" textlink="">
      <xdr:nvSpPr>
        <xdr:cNvPr id="317" name="楕円 316"/>
        <xdr:cNvSpPr/>
      </xdr:nvSpPr>
      <xdr:spPr>
        <a:xfrm>
          <a:off x="6921500" y="628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61409</xdr:rowOff>
    </xdr:from>
    <xdr:ext cx="469744" cy="259045"/>
    <xdr:sp macro="" textlink="">
      <xdr:nvSpPr>
        <xdr:cNvPr id="318" name="テキスト ボックス 317"/>
        <xdr:cNvSpPr txBox="1"/>
      </xdr:nvSpPr>
      <xdr:spPr>
        <a:xfrm>
          <a:off x="6737428" y="60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15037</xdr:rowOff>
    </xdr:from>
    <xdr:to>
      <xdr:col>55</xdr:col>
      <xdr:colOff>0</xdr:colOff>
      <xdr:row>57</xdr:row>
      <xdr:rowOff>107639</xdr:rowOff>
    </xdr:to>
    <xdr:cxnSp macro="">
      <xdr:nvCxnSpPr>
        <xdr:cNvPr id="347" name="直線コネクタ 346"/>
        <xdr:cNvCxnSpPr/>
      </xdr:nvCxnSpPr>
      <xdr:spPr>
        <a:xfrm flipV="1">
          <a:off x="9639300" y="9787687"/>
          <a:ext cx="8382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107639</xdr:rowOff>
    </xdr:from>
    <xdr:to>
      <xdr:col>50</xdr:col>
      <xdr:colOff>114300</xdr:colOff>
      <xdr:row>57</xdr:row>
      <xdr:rowOff>124898</xdr:rowOff>
    </xdr:to>
    <xdr:cxnSp macro="">
      <xdr:nvCxnSpPr>
        <xdr:cNvPr id="350" name="直線コネクタ 349"/>
        <xdr:cNvCxnSpPr/>
      </xdr:nvCxnSpPr>
      <xdr:spPr>
        <a:xfrm flipV="1">
          <a:off x="8750300" y="9880289"/>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2" name="テキスト ボックス 351"/>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98266</xdr:rowOff>
    </xdr:from>
    <xdr:to>
      <xdr:col>45</xdr:col>
      <xdr:colOff>177800</xdr:colOff>
      <xdr:row>57</xdr:row>
      <xdr:rowOff>124898</xdr:rowOff>
    </xdr:to>
    <xdr:cxnSp macro="">
      <xdr:nvCxnSpPr>
        <xdr:cNvPr id="353" name="直線コネクタ 352"/>
        <xdr:cNvCxnSpPr/>
      </xdr:nvCxnSpPr>
      <xdr:spPr>
        <a:xfrm>
          <a:off x="7861300" y="9870916"/>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5" name="テキスト ボックス 354"/>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98266</xdr:rowOff>
    </xdr:from>
    <xdr:to>
      <xdr:col>41</xdr:col>
      <xdr:colOff>50800</xdr:colOff>
      <xdr:row>57</xdr:row>
      <xdr:rowOff>102762</xdr:rowOff>
    </xdr:to>
    <xdr:cxnSp macro="">
      <xdr:nvCxnSpPr>
        <xdr:cNvPr id="356" name="直線コネクタ 355"/>
        <xdr:cNvCxnSpPr/>
      </xdr:nvCxnSpPr>
      <xdr:spPr>
        <a:xfrm flipV="1">
          <a:off x="6972300" y="987091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8" name="テキスト ボックス 357"/>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60" name="テキスト ボックス 359"/>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135687</xdr:rowOff>
    </xdr:from>
    <xdr:to>
      <xdr:col>55</xdr:col>
      <xdr:colOff>50800</xdr:colOff>
      <xdr:row>57</xdr:row>
      <xdr:rowOff>65837</xdr:rowOff>
    </xdr:to>
    <xdr:sp macro="" textlink="">
      <xdr:nvSpPr>
        <xdr:cNvPr id="366" name="楕円 365"/>
        <xdr:cNvSpPr/>
      </xdr:nvSpPr>
      <xdr:spPr>
        <a:xfrm>
          <a:off x="10426700" y="97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114114</xdr:rowOff>
    </xdr:from>
    <xdr:ext cx="534377" cy="259045"/>
    <xdr:sp macro="" textlink="">
      <xdr:nvSpPr>
        <xdr:cNvPr id="367" name="農林水産業費該当値テキスト"/>
        <xdr:cNvSpPr txBox="1"/>
      </xdr:nvSpPr>
      <xdr:spPr>
        <a:xfrm>
          <a:off x="10528300" y="97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56839</xdr:rowOff>
    </xdr:from>
    <xdr:to>
      <xdr:col>50</xdr:col>
      <xdr:colOff>165100</xdr:colOff>
      <xdr:row>57</xdr:row>
      <xdr:rowOff>158439</xdr:rowOff>
    </xdr:to>
    <xdr:sp macro="" textlink="">
      <xdr:nvSpPr>
        <xdr:cNvPr id="368" name="楕円 367"/>
        <xdr:cNvSpPr/>
      </xdr:nvSpPr>
      <xdr:spPr>
        <a:xfrm>
          <a:off x="9588500" y="98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149566</xdr:rowOff>
    </xdr:from>
    <xdr:ext cx="534377" cy="259045"/>
    <xdr:sp macro="" textlink="">
      <xdr:nvSpPr>
        <xdr:cNvPr id="369" name="テキスト ボックス 368"/>
        <xdr:cNvSpPr txBox="1"/>
      </xdr:nvSpPr>
      <xdr:spPr>
        <a:xfrm>
          <a:off x="9372111" y="99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74098</xdr:rowOff>
    </xdr:from>
    <xdr:to>
      <xdr:col>46</xdr:col>
      <xdr:colOff>38100</xdr:colOff>
      <xdr:row>58</xdr:row>
      <xdr:rowOff>4248</xdr:rowOff>
    </xdr:to>
    <xdr:sp macro="" textlink="">
      <xdr:nvSpPr>
        <xdr:cNvPr id="370" name="楕円 369"/>
        <xdr:cNvSpPr/>
      </xdr:nvSpPr>
      <xdr:spPr>
        <a:xfrm>
          <a:off x="8699500" y="98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166825</xdr:rowOff>
    </xdr:from>
    <xdr:ext cx="534377" cy="259045"/>
    <xdr:sp macro="" textlink="">
      <xdr:nvSpPr>
        <xdr:cNvPr id="371" name="テキスト ボックス 370"/>
        <xdr:cNvSpPr txBox="1"/>
      </xdr:nvSpPr>
      <xdr:spPr>
        <a:xfrm>
          <a:off x="8483111" y="99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47466</xdr:rowOff>
    </xdr:from>
    <xdr:to>
      <xdr:col>41</xdr:col>
      <xdr:colOff>101600</xdr:colOff>
      <xdr:row>57</xdr:row>
      <xdr:rowOff>149066</xdr:rowOff>
    </xdr:to>
    <xdr:sp macro="" textlink="">
      <xdr:nvSpPr>
        <xdr:cNvPr id="372" name="楕円 371"/>
        <xdr:cNvSpPr/>
      </xdr:nvSpPr>
      <xdr:spPr>
        <a:xfrm>
          <a:off x="7810500" y="98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140193</xdr:rowOff>
    </xdr:from>
    <xdr:ext cx="534377" cy="259045"/>
    <xdr:sp macro="" textlink="">
      <xdr:nvSpPr>
        <xdr:cNvPr id="373" name="テキスト ボックス 372"/>
        <xdr:cNvSpPr txBox="1"/>
      </xdr:nvSpPr>
      <xdr:spPr>
        <a:xfrm>
          <a:off x="7594111" y="99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51962</xdr:rowOff>
    </xdr:from>
    <xdr:to>
      <xdr:col>36</xdr:col>
      <xdr:colOff>165100</xdr:colOff>
      <xdr:row>57</xdr:row>
      <xdr:rowOff>153562</xdr:rowOff>
    </xdr:to>
    <xdr:sp macro="" textlink="">
      <xdr:nvSpPr>
        <xdr:cNvPr id="374" name="楕円 373"/>
        <xdr:cNvSpPr/>
      </xdr:nvSpPr>
      <xdr:spPr>
        <a:xfrm>
          <a:off x="6921500" y="9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144689</xdr:rowOff>
    </xdr:from>
    <xdr:ext cx="534377" cy="259045"/>
    <xdr:sp macro="" textlink="">
      <xdr:nvSpPr>
        <xdr:cNvPr id="375" name="テキスト ボックス 374"/>
        <xdr:cNvSpPr txBox="1"/>
      </xdr:nvSpPr>
      <xdr:spPr>
        <a:xfrm>
          <a:off x="6705111" y="99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101524</xdr:rowOff>
    </xdr:from>
    <xdr:to>
      <xdr:col>55</xdr:col>
      <xdr:colOff>0</xdr:colOff>
      <xdr:row>78</xdr:row>
      <xdr:rowOff>54970</xdr:rowOff>
    </xdr:to>
    <xdr:cxnSp macro="">
      <xdr:nvCxnSpPr>
        <xdr:cNvPr id="406" name="直線コネクタ 405"/>
        <xdr:cNvCxnSpPr/>
      </xdr:nvCxnSpPr>
      <xdr:spPr>
        <a:xfrm flipV="1">
          <a:off x="9639300" y="13303174"/>
          <a:ext cx="838200" cy="1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54970</xdr:rowOff>
    </xdr:from>
    <xdr:to>
      <xdr:col>50</xdr:col>
      <xdr:colOff>114300</xdr:colOff>
      <xdr:row>78</xdr:row>
      <xdr:rowOff>65846</xdr:rowOff>
    </xdr:to>
    <xdr:cxnSp macro="">
      <xdr:nvCxnSpPr>
        <xdr:cNvPr id="409" name="直線コネクタ 408"/>
        <xdr:cNvCxnSpPr/>
      </xdr:nvCxnSpPr>
      <xdr:spPr>
        <a:xfrm flipV="1">
          <a:off x="8750300" y="13428070"/>
          <a:ext cx="889000" cy="1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65846</xdr:rowOff>
    </xdr:from>
    <xdr:to>
      <xdr:col>45</xdr:col>
      <xdr:colOff>177800</xdr:colOff>
      <xdr:row>78</xdr:row>
      <xdr:rowOff>75234</xdr:rowOff>
    </xdr:to>
    <xdr:cxnSp macro="">
      <xdr:nvCxnSpPr>
        <xdr:cNvPr id="412" name="直線コネクタ 411"/>
        <xdr:cNvCxnSpPr/>
      </xdr:nvCxnSpPr>
      <xdr:spPr>
        <a:xfrm flipV="1">
          <a:off x="7861300" y="13438946"/>
          <a:ext cx="8890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115971</xdr:rowOff>
    </xdr:from>
    <xdr:ext cx="534377" cy="259045"/>
    <xdr:sp macro="" textlink="">
      <xdr:nvSpPr>
        <xdr:cNvPr id="414" name="テキスト ボックス 413"/>
        <xdr:cNvSpPr txBox="1"/>
      </xdr:nvSpPr>
      <xdr:spPr>
        <a:xfrm>
          <a:off x="8483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75234</xdr:rowOff>
    </xdr:from>
    <xdr:to>
      <xdr:col>41</xdr:col>
      <xdr:colOff>50800</xdr:colOff>
      <xdr:row>78</xdr:row>
      <xdr:rowOff>77031</xdr:rowOff>
    </xdr:to>
    <xdr:cxnSp macro="">
      <xdr:nvCxnSpPr>
        <xdr:cNvPr id="415" name="直線コネクタ 414"/>
        <xdr:cNvCxnSpPr/>
      </xdr:nvCxnSpPr>
      <xdr:spPr>
        <a:xfrm flipV="1">
          <a:off x="6972300" y="13448334"/>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117718</xdr:rowOff>
    </xdr:from>
    <xdr:ext cx="534377" cy="259045"/>
    <xdr:sp macro="" textlink="">
      <xdr:nvSpPr>
        <xdr:cNvPr id="417" name="テキスト ボックス 416"/>
        <xdr:cNvSpPr txBox="1"/>
      </xdr:nvSpPr>
      <xdr:spPr>
        <a:xfrm>
          <a:off x="7594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9" name="テキスト ボックス 418"/>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50724</xdr:rowOff>
    </xdr:from>
    <xdr:to>
      <xdr:col>55</xdr:col>
      <xdr:colOff>50800</xdr:colOff>
      <xdr:row>77</xdr:row>
      <xdr:rowOff>152324</xdr:rowOff>
    </xdr:to>
    <xdr:sp macro="" textlink="">
      <xdr:nvSpPr>
        <xdr:cNvPr id="425" name="楕円 424"/>
        <xdr:cNvSpPr/>
      </xdr:nvSpPr>
      <xdr:spPr>
        <a:xfrm>
          <a:off x="104267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29151</xdr:rowOff>
    </xdr:from>
    <xdr:ext cx="534377" cy="259045"/>
    <xdr:sp macro="" textlink="">
      <xdr:nvSpPr>
        <xdr:cNvPr id="426" name="商工費該当値テキスト"/>
        <xdr:cNvSpPr txBox="1"/>
      </xdr:nvSpPr>
      <xdr:spPr>
        <a:xfrm>
          <a:off x="10528300" y="132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4170</xdr:rowOff>
    </xdr:from>
    <xdr:to>
      <xdr:col>50</xdr:col>
      <xdr:colOff>165100</xdr:colOff>
      <xdr:row>78</xdr:row>
      <xdr:rowOff>105770</xdr:rowOff>
    </xdr:to>
    <xdr:sp macro="" textlink="">
      <xdr:nvSpPr>
        <xdr:cNvPr id="427" name="楕円 426"/>
        <xdr:cNvSpPr/>
      </xdr:nvSpPr>
      <xdr:spPr>
        <a:xfrm>
          <a:off x="9588500" y="133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96897</xdr:rowOff>
    </xdr:from>
    <xdr:ext cx="534377" cy="259045"/>
    <xdr:sp macro="" textlink="">
      <xdr:nvSpPr>
        <xdr:cNvPr id="428" name="テキスト ボックス 427"/>
        <xdr:cNvSpPr txBox="1"/>
      </xdr:nvSpPr>
      <xdr:spPr>
        <a:xfrm>
          <a:off x="9372111" y="134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15046</xdr:rowOff>
    </xdr:from>
    <xdr:to>
      <xdr:col>46</xdr:col>
      <xdr:colOff>38100</xdr:colOff>
      <xdr:row>78</xdr:row>
      <xdr:rowOff>116646</xdr:rowOff>
    </xdr:to>
    <xdr:sp macro="" textlink="">
      <xdr:nvSpPr>
        <xdr:cNvPr id="429" name="楕円 428"/>
        <xdr:cNvSpPr/>
      </xdr:nvSpPr>
      <xdr:spPr>
        <a:xfrm>
          <a:off x="8699500" y="13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133173</xdr:rowOff>
    </xdr:from>
    <xdr:ext cx="534377" cy="259045"/>
    <xdr:sp macro="" textlink="">
      <xdr:nvSpPr>
        <xdr:cNvPr id="430" name="テキスト ボックス 429"/>
        <xdr:cNvSpPr txBox="1"/>
      </xdr:nvSpPr>
      <xdr:spPr>
        <a:xfrm>
          <a:off x="8483111" y="1316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24434</xdr:rowOff>
    </xdr:from>
    <xdr:to>
      <xdr:col>41</xdr:col>
      <xdr:colOff>101600</xdr:colOff>
      <xdr:row>78</xdr:row>
      <xdr:rowOff>126034</xdr:rowOff>
    </xdr:to>
    <xdr:sp macro="" textlink="">
      <xdr:nvSpPr>
        <xdr:cNvPr id="431" name="楕円 430"/>
        <xdr:cNvSpPr/>
      </xdr:nvSpPr>
      <xdr:spPr>
        <a:xfrm>
          <a:off x="7810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142561</xdr:rowOff>
    </xdr:from>
    <xdr:ext cx="534377" cy="259045"/>
    <xdr:sp macro="" textlink="">
      <xdr:nvSpPr>
        <xdr:cNvPr id="432" name="テキスト ボックス 431"/>
        <xdr:cNvSpPr txBox="1"/>
      </xdr:nvSpPr>
      <xdr:spPr>
        <a:xfrm>
          <a:off x="7594111" y="131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26231</xdr:rowOff>
    </xdr:from>
    <xdr:to>
      <xdr:col>36</xdr:col>
      <xdr:colOff>165100</xdr:colOff>
      <xdr:row>78</xdr:row>
      <xdr:rowOff>127831</xdr:rowOff>
    </xdr:to>
    <xdr:sp macro="" textlink="">
      <xdr:nvSpPr>
        <xdr:cNvPr id="433" name="楕円 432"/>
        <xdr:cNvSpPr/>
      </xdr:nvSpPr>
      <xdr:spPr>
        <a:xfrm>
          <a:off x="6921500" y="133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118958</xdr:rowOff>
    </xdr:from>
    <xdr:ext cx="534377" cy="259045"/>
    <xdr:sp macro="" textlink="">
      <xdr:nvSpPr>
        <xdr:cNvPr id="434" name="テキスト ボックス 433"/>
        <xdr:cNvSpPr txBox="1"/>
      </xdr:nvSpPr>
      <xdr:spPr>
        <a:xfrm>
          <a:off x="6705111" y="1349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118684</xdr:rowOff>
    </xdr:from>
    <xdr:to>
      <xdr:col>55</xdr:col>
      <xdr:colOff>0</xdr:colOff>
      <xdr:row>96</xdr:row>
      <xdr:rowOff>149644</xdr:rowOff>
    </xdr:to>
    <xdr:cxnSp macro="">
      <xdr:nvCxnSpPr>
        <xdr:cNvPr id="463" name="直線コネクタ 462"/>
        <xdr:cNvCxnSpPr/>
      </xdr:nvCxnSpPr>
      <xdr:spPr>
        <a:xfrm flipV="1">
          <a:off x="9639300" y="16577884"/>
          <a:ext cx="8382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4" name="土木費平均値テキスト"/>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66281</xdr:rowOff>
    </xdr:from>
    <xdr:to>
      <xdr:col>50</xdr:col>
      <xdr:colOff>114300</xdr:colOff>
      <xdr:row>96</xdr:row>
      <xdr:rowOff>149644</xdr:rowOff>
    </xdr:to>
    <xdr:cxnSp macro="">
      <xdr:nvCxnSpPr>
        <xdr:cNvPr id="466" name="直線コネクタ 465"/>
        <xdr:cNvCxnSpPr/>
      </xdr:nvCxnSpPr>
      <xdr:spPr>
        <a:xfrm>
          <a:off x="8750300" y="16525481"/>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8" name="テキスト ボックス 467"/>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66281</xdr:rowOff>
    </xdr:from>
    <xdr:to>
      <xdr:col>45</xdr:col>
      <xdr:colOff>177800</xdr:colOff>
      <xdr:row>96</xdr:row>
      <xdr:rowOff>79000</xdr:rowOff>
    </xdr:to>
    <xdr:cxnSp macro="">
      <xdr:nvCxnSpPr>
        <xdr:cNvPr id="469" name="直線コネクタ 468"/>
        <xdr:cNvCxnSpPr/>
      </xdr:nvCxnSpPr>
      <xdr:spPr>
        <a:xfrm flipV="1">
          <a:off x="7861300" y="16525481"/>
          <a:ext cx="889000" cy="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3540</xdr:rowOff>
    </xdr:from>
    <xdr:ext cx="534377" cy="259045"/>
    <xdr:sp macro="" textlink="">
      <xdr:nvSpPr>
        <xdr:cNvPr id="471" name="テキスト ボックス 470"/>
        <xdr:cNvSpPr txBox="1"/>
      </xdr:nvSpPr>
      <xdr:spPr>
        <a:xfrm>
          <a:off x="8483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79000</xdr:rowOff>
    </xdr:from>
    <xdr:to>
      <xdr:col>41</xdr:col>
      <xdr:colOff>50800</xdr:colOff>
      <xdr:row>96</xdr:row>
      <xdr:rowOff>136720</xdr:rowOff>
    </xdr:to>
    <xdr:cxnSp macro="">
      <xdr:nvCxnSpPr>
        <xdr:cNvPr id="472" name="直線コネクタ 471"/>
        <xdr:cNvCxnSpPr/>
      </xdr:nvCxnSpPr>
      <xdr:spPr>
        <a:xfrm flipV="1">
          <a:off x="6972300" y="16538200"/>
          <a:ext cx="889000" cy="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561</xdr:rowOff>
    </xdr:from>
    <xdr:ext cx="534377" cy="259045"/>
    <xdr:sp macro="" textlink="">
      <xdr:nvSpPr>
        <xdr:cNvPr id="474" name="テキスト ボックス 473"/>
        <xdr:cNvSpPr txBox="1"/>
      </xdr:nvSpPr>
      <xdr:spPr>
        <a:xfrm>
          <a:off x="7594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6" name="テキスト ボックス 475"/>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67884</xdr:rowOff>
    </xdr:from>
    <xdr:to>
      <xdr:col>55</xdr:col>
      <xdr:colOff>50800</xdr:colOff>
      <xdr:row>96</xdr:row>
      <xdr:rowOff>169484</xdr:rowOff>
    </xdr:to>
    <xdr:sp macro="" textlink="">
      <xdr:nvSpPr>
        <xdr:cNvPr id="482" name="楕円 481"/>
        <xdr:cNvSpPr/>
      </xdr:nvSpPr>
      <xdr:spPr>
        <a:xfrm>
          <a:off x="10426700" y="1652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46311</xdr:rowOff>
    </xdr:from>
    <xdr:ext cx="534377" cy="259045"/>
    <xdr:sp macro="" textlink="">
      <xdr:nvSpPr>
        <xdr:cNvPr id="483" name="土木費該当値テキスト"/>
        <xdr:cNvSpPr txBox="1"/>
      </xdr:nvSpPr>
      <xdr:spPr>
        <a:xfrm>
          <a:off x="10528300" y="165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98844</xdr:rowOff>
    </xdr:from>
    <xdr:to>
      <xdr:col>50</xdr:col>
      <xdr:colOff>165100</xdr:colOff>
      <xdr:row>97</xdr:row>
      <xdr:rowOff>28994</xdr:rowOff>
    </xdr:to>
    <xdr:sp macro="" textlink="">
      <xdr:nvSpPr>
        <xdr:cNvPr id="484" name="楕円 483"/>
        <xdr:cNvSpPr/>
      </xdr:nvSpPr>
      <xdr:spPr>
        <a:xfrm>
          <a:off x="9588500" y="165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20121</xdr:rowOff>
    </xdr:from>
    <xdr:ext cx="534377" cy="259045"/>
    <xdr:sp macro="" textlink="">
      <xdr:nvSpPr>
        <xdr:cNvPr id="485" name="テキスト ボックス 484"/>
        <xdr:cNvSpPr txBox="1"/>
      </xdr:nvSpPr>
      <xdr:spPr>
        <a:xfrm>
          <a:off x="9372111" y="166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15481</xdr:rowOff>
    </xdr:from>
    <xdr:to>
      <xdr:col>46</xdr:col>
      <xdr:colOff>38100</xdr:colOff>
      <xdr:row>96</xdr:row>
      <xdr:rowOff>117081</xdr:rowOff>
    </xdr:to>
    <xdr:sp macro="" textlink="">
      <xdr:nvSpPr>
        <xdr:cNvPr id="486" name="楕円 485"/>
        <xdr:cNvSpPr/>
      </xdr:nvSpPr>
      <xdr:spPr>
        <a:xfrm>
          <a:off x="8699500" y="164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133608</xdr:rowOff>
    </xdr:from>
    <xdr:ext cx="534377" cy="259045"/>
    <xdr:sp macro="" textlink="">
      <xdr:nvSpPr>
        <xdr:cNvPr id="487" name="テキスト ボックス 486"/>
        <xdr:cNvSpPr txBox="1"/>
      </xdr:nvSpPr>
      <xdr:spPr>
        <a:xfrm>
          <a:off x="8483111" y="16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28200</xdr:rowOff>
    </xdr:from>
    <xdr:to>
      <xdr:col>41</xdr:col>
      <xdr:colOff>101600</xdr:colOff>
      <xdr:row>96</xdr:row>
      <xdr:rowOff>129800</xdr:rowOff>
    </xdr:to>
    <xdr:sp macro="" textlink="">
      <xdr:nvSpPr>
        <xdr:cNvPr id="488" name="楕円 487"/>
        <xdr:cNvSpPr/>
      </xdr:nvSpPr>
      <xdr:spPr>
        <a:xfrm>
          <a:off x="7810500" y="16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146327</xdr:rowOff>
    </xdr:from>
    <xdr:ext cx="534377" cy="259045"/>
    <xdr:sp macro="" textlink="">
      <xdr:nvSpPr>
        <xdr:cNvPr id="489" name="テキスト ボックス 488"/>
        <xdr:cNvSpPr txBox="1"/>
      </xdr:nvSpPr>
      <xdr:spPr>
        <a:xfrm>
          <a:off x="7594111" y="162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85920</xdr:rowOff>
    </xdr:from>
    <xdr:to>
      <xdr:col>36</xdr:col>
      <xdr:colOff>165100</xdr:colOff>
      <xdr:row>97</xdr:row>
      <xdr:rowOff>16070</xdr:rowOff>
    </xdr:to>
    <xdr:sp macro="" textlink="">
      <xdr:nvSpPr>
        <xdr:cNvPr id="490" name="楕円 489"/>
        <xdr:cNvSpPr/>
      </xdr:nvSpPr>
      <xdr:spPr>
        <a:xfrm>
          <a:off x="6921500" y="165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32597</xdr:rowOff>
    </xdr:from>
    <xdr:ext cx="534377" cy="259045"/>
    <xdr:sp macro="" textlink="">
      <xdr:nvSpPr>
        <xdr:cNvPr id="491" name="テキスト ボックス 490"/>
        <xdr:cNvSpPr txBox="1"/>
      </xdr:nvSpPr>
      <xdr:spPr>
        <a:xfrm>
          <a:off x="6705111" y="163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1332</xdr:rowOff>
    </xdr:from>
    <xdr:to>
      <xdr:col>85</xdr:col>
      <xdr:colOff>127000</xdr:colOff>
      <xdr:row>36</xdr:row>
      <xdr:rowOff>29058</xdr:rowOff>
    </xdr:to>
    <xdr:cxnSp macro="">
      <xdr:nvCxnSpPr>
        <xdr:cNvPr id="523" name="直線コネクタ 522"/>
        <xdr:cNvCxnSpPr/>
      </xdr:nvCxnSpPr>
      <xdr:spPr>
        <a:xfrm>
          <a:off x="15481300" y="6173532"/>
          <a:ext cx="8382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4" name="消防費平均値テキスト"/>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28535</xdr:rowOff>
    </xdr:from>
    <xdr:to>
      <xdr:col>81</xdr:col>
      <xdr:colOff>50800</xdr:colOff>
      <xdr:row>36</xdr:row>
      <xdr:rowOff>1332</xdr:rowOff>
    </xdr:to>
    <xdr:cxnSp macro="">
      <xdr:nvCxnSpPr>
        <xdr:cNvPr id="526" name="直線コネクタ 525"/>
        <xdr:cNvCxnSpPr/>
      </xdr:nvCxnSpPr>
      <xdr:spPr>
        <a:xfrm>
          <a:off x="14592300" y="6029285"/>
          <a:ext cx="889000" cy="1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8" name="テキスト ボックス 527"/>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28535</xdr:rowOff>
    </xdr:from>
    <xdr:to>
      <xdr:col>76</xdr:col>
      <xdr:colOff>114300</xdr:colOff>
      <xdr:row>36</xdr:row>
      <xdr:rowOff>68540</xdr:rowOff>
    </xdr:to>
    <xdr:cxnSp macro="">
      <xdr:nvCxnSpPr>
        <xdr:cNvPr id="529" name="直線コネクタ 528"/>
        <xdr:cNvCxnSpPr/>
      </xdr:nvCxnSpPr>
      <xdr:spPr>
        <a:xfrm flipV="1">
          <a:off x="13703300" y="602928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1" name="テキスト ボックス 530"/>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68540</xdr:rowOff>
    </xdr:from>
    <xdr:to>
      <xdr:col>71</xdr:col>
      <xdr:colOff>177800</xdr:colOff>
      <xdr:row>36</xdr:row>
      <xdr:rowOff>145088</xdr:rowOff>
    </xdr:to>
    <xdr:cxnSp macro="">
      <xdr:nvCxnSpPr>
        <xdr:cNvPr id="532" name="直線コネクタ 531"/>
        <xdr:cNvCxnSpPr/>
      </xdr:nvCxnSpPr>
      <xdr:spPr>
        <a:xfrm flipV="1">
          <a:off x="12814300" y="6240740"/>
          <a:ext cx="889000" cy="7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35976</xdr:rowOff>
    </xdr:from>
    <xdr:ext cx="534377" cy="259045"/>
    <xdr:sp macro="" textlink="">
      <xdr:nvSpPr>
        <xdr:cNvPr id="534" name="テキスト ボックス 533"/>
        <xdr:cNvSpPr txBox="1"/>
      </xdr:nvSpPr>
      <xdr:spPr>
        <a:xfrm>
          <a:off x="13436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83199</xdr:rowOff>
    </xdr:from>
    <xdr:ext cx="534377" cy="259045"/>
    <xdr:sp macro="" textlink="">
      <xdr:nvSpPr>
        <xdr:cNvPr id="536" name="テキスト ボックス 535"/>
        <xdr:cNvSpPr txBox="1"/>
      </xdr:nvSpPr>
      <xdr:spPr>
        <a:xfrm>
          <a:off x="12547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149708</xdr:rowOff>
    </xdr:from>
    <xdr:to>
      <xdr:col>85</xdr:col>
      <xdr:colOff>177800</xdr:colOff>
      <xdr:row>36</xdr:row>
      <xdr:rowOff>79858</xdr:rowOff>
    </xdr:to>
    <xdr:sp macro="" textlink="">
      <xdr:nvSpPr>
        <xdr:cNvPr id="542" name="楕円 541"/>
        <xdr:cNvSpPr/>
      </xdr:nvSpPr>
      <xdr:spPr>
        <a:xfrm>
          <a:off x="162687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1135</xdr:rowOff>
    </xdr:from>
    <xdr:ext cx="534377" cy="259045"/>
    <xdr:sp macro="" textlink="">
      <xdr:nvSpPr>
        <xdr:cNvPr id="543" name="消防費該当値テキスト"/>
        <xdr:cNvSpPr txBox="1"/>
      </xdr:nvSpPr>
      <xdr:spPr>
        <a:xfrm>
          <a:off x="16370300" y="600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121982</xdr:rowOff>
    </xdr:from>
    <xdr:to>
      <xdr:col>81</xdr:col>
      <xdr:colOff>101600</xdr:colOff>
      <xdr:row>36</xdr:row>
      <xdr:rowOff>52132</xdr:rowOff>
    </xdr:to>
    <xdr:sp macro="" textlink="">
      <xdr:nvSpPr>
        <xdr:cNvPr id="544" name="楕円 543"/>
        <xdr:cNvSpPr/>
      </xdr:nvSpPr>
      <xdr:spPr>
        <a:xfrm>
          <a:off x="15430500" y="61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68659</xdr:rowOff>
    </xdr:from>
    <xdr:ext cx="534377" cy="259045"/>
    <xdr:sp macro="" textlink="">
      <xdr:nvSpPr>
        <xdr:cNvPr id="545" name="テキスト ボックス 544"/>
        <xdr:cNvSpPr txBox="1"/>
      </xdr:nvSpPr>
      <xdr:spPr>
        <a:xfrm>
          <a:off x="15214111" y="58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149185</xdr:rowOff>
    </xdr:from>
    <xdr:to>
      <xdr:col>76</xdr:col>
      <xdr:colOff>165100</xdr:colOff>
      <xdr:row>35</xdr:row>
      <xdr:rowOff>79335</xdr:rowOff>
    </xdr:to>
    <xdr:sp macro="" textlink="">
      <xdr:nvSpPr>
        <xdr:cNvPr id="546" name="楕円 545"/>
        <xdr:cNvSpPr/>
      </xdr:nvSpPr>
      <xdr:spPr>
        <a:xfrm>
          <a:off x="14541500" y="59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95862</xdr:rowOff>
    </xdr:from>
    <xdr:ext cx="534377" cy="259045"/>
    <xdr:sp macro="" textlink="">
      <xdr:nvSpPr>
        <xdr:cNvPr id="547" name="テキスト ボックス 546"/>
        <xdr:cNvSpPr txBox="1"/>
      </xdr:nvSpPr>
      <xdr:spPr>
        <a:xfrm>
          <a:off x="14325111" y="575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17740</xdr:rowOff>
    </xdr:from>
    <xdr:to>
      <xdr:col>72</xdr:col>
      <xdr:colOff>38100</xdr:colOff>
      <xdr:row>36</xdr:row>
      <xdr:rowOff>119340</xdr:rowOff>
    </xdr:to>
    <xdr:sp macro="" textlink="">
      <xdr:nvSpPr>
        <xdr:cNvPr id="548" name="楕円 547"/>
        <xdr:cNvSpPr/>
      </xdr:nvSpPr>
      <xdr:spPr>
        <a:xfrm>
          <a:off x="13652500" y="61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135867</xdr:rowOff>
    </xdr:from>
    <xdr:ext cx="534377" cy="259045"/>
    <xdr:sp macro="" textlink="">
      <xdr:nvSpPr>
        <xdr:cNvPr id="549" name="テキスト ボックス 548"/>
        <xdr:cNvSpPr txBox="1"/>
      </xdr:nvSpPr>
      <xdr:spPr>
        <a:xfrm>
          <a:off x="13436111" y="59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94288</xdr:rowOff>
    </xdr:from>
    <xdr:to>
      <xdr:col>67</xdr:col>
      <xdr:colOff>101600</xdr:colOff>
      <xdr:row>37</xdr:row>
      <xdr:rowOff>24438</xdr:rowOff>
    </xdr:to>
    <xdr:sp macro="" textlink="">
      <xdr:nvSpPr>
        <xdr:cNvPr id="550" name="楕円 549"/>
        <xdr:cNvSpPr/>
      </xdr:nvSpPr>
      <xdr:spPr>
        <a:xfrm>
          <a:off x="12763500" y="62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40965</xdr:rowOff>
    </xdr:from>
    <xdr:ext cx="534377" cy="259045"/>
    <xdr:sp macro="" textlink="">
      <xdr:nvSpPr>
        <xdr:cNvPr id="551" name="テキスト ボックス 550"/>
        <xdr:cNvSpPr txBox="1"/>
      </xdr:nvSpPr>
      <xdr:spPr>
        <a:xfrm>
          <a:off x="12547111" y="60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110386</xdr:rowOff>
    </xdr:from>
    <xdr:to>
      <xdr:col>85</xdr:col>
      <xdr:colOff>127000</xdr:colOff>
      <xdr:row>57</xdr:row>
      <xdr:rowOff>23244</xdr:rowOff>
    </xdr:to>
    <xdr:cxnSp macro="">
      <xdr:nvCxnSpPr>
        <xdr:cNvPr id="580" name="直線コネクタ 579"/>
        <xdr:cNvCxnSpPr/>
      </xdr:nvCxnSpPr>
      <xdr:spPr>
        <a:xfrm flipV="1">
          <a:off x="15481300" y="9711586"/>
          <a:ext cx="8382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1" name="教育費平均値テキスト"/>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23244</xdr:rowOff>
    </xdr:from>
    <xdr:to>
      <xdr:col>81</xdr:col>
      <xdr:colOff>50800</xdr:colOff>
      <xdr:row>57</xdr:row>
      <xdr:rowOff>84874</xdr:rowOff>
    </xdr:to>
    <xdr:cxnSp macro="">
      <xdr:nvCxnSpPr>
        <xdr:cNvPr id="583" name="直線コネクタ 582"/>
        <xdr:cNvCxnSpPr/>
      </xdr:nvCxnSpPr>
      <xdr:spPr>
        <a:xfrm flipV="1">
          <a:off x="14592300" y="9795894"/>
          <a:ext cx="8890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5" name="テキスト ボックス 584"/>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82725</xdr:rowOff>
    </xdr:from>
    <xdr:to>
      <xdr:col>76</xdr:col>
      <xdr:colOff>114300</xdr:colOff>
      <xdr:row>57</xdr:row>
      <xdr:rowOff>84874</xdr:rowOff>
    </xdr:to>
    <xdr:cxnSp macro="">
      <xdr:nvCxnSpPr>
        <xdr:cNvPr id="586" name="直線コネクタ 585"/>
        <xdr:cNvCxnSpPr/>
      </xdr:nvCxnSpPr>
      <xdr:spPr>
        <a:xfrm>
          <a:off x="13703300" y="985537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8" name="テキスト ボックス 587"/>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39033</xdr:rowOff>
    </xdr:from>
    <xdr:to>
      <xdr:col>71</xdr:col>
      <xdr:colOff>177800</xdr:colOff>
      <xdr:row>57</xdr:row>
      <xdr:rowOff>82725</xdr:rowOff>
    </xdr:to>
    <xdr:cxnSp macro="">
      <xdr:nvCxnSpPr>
        <xdr:cNvPr id="589" name="直線コネクタ 588"/>
        <xdr:cNvCxnSpPr/>
      </xdr:nvCxnSpPr>
      <xdr:spPr>
        <a:xfrm>
          <a:off x="12814300" y="9811683"/>
          <a:ext cx="889000" cy="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91" name="テキスト ボックス 590"/>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3" name="テキスト ボックス 592"/>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59586</xdr:rowOff>
    </xdr:from>
    <xdr:to>
      <xdr:col>85</xdr:col>
      <xdr:colOff>177800</xdr:colOff>
      <xdr:row>56</xdr:row>
      <xdr:rowOff>161186</xdr:rowOff>
    </xdr:to>
    <xdr:sp macro="" textlink="">
      <xdr:nvSpPr>
        <xdr:cNvPr id="599" name="楕円 598"/>
        <xdr:cNvSpPr/>
      </xdr:nvSpPr>
      <xdr:spPr>
        <a:xfrm>
          <a:off x="16268700" y="96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38013</xdr:rowOff>
    </xdr:from>
    <xdr:ext cx="534377" cy="259045"/>
    <xdr:sp macro="" textlink="">
      <xdr:nvSpPr>
        <xdr:cNvPr id="600" name="教育費該当値テキスト"/>
        <xdr:cNvSpPr txBox="1"/>
      </xdr:nvSpPr>
      <xdr:spPr>
        <a:xfrm>
          <a:off x="16370300" y="963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143894</xdr:rowOff>
    </xdr:from>
    <xdr:to>
      <xdr:col>81</xdr:col>
      <xdr:colOff>101600</xdr:colOff>
      <xdr:row>57</xdr:row>
      <xdr:rowOff>74044</xdr:rowOff>
    </xdr:to>
    <xdr:sp macro="" textlink="">
      <xdr:nvSpPr>
        <xdr:cNvPr id="601" name="楕円 600"/>
        <xdr:cNvSpPr/>
      </xdr:nvSpPr>
      <xdr:spPr>
        <a:xfrm>
          <a:off x="15430500" y="974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65171</xdr:rowOff>
    </xdr:from>
    <xdr:ext cx="534377" cy="259045"/>
    <xdr:sp macro="" textlink="">
      <xdr:nvSpPr>
        <xdr:cNvPr id="602" name="テキスト ボックス 601"/>
        <xdr:cNvSpPr txBox="1"/>
      </xdr:nvSpPr>
      <xdr:spPr>
        <a:xfrm>
          <a:off x="15214111" y="983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34074</xdr:rowOff>
    </xdr:from>
    <xdr:to>
      <xdr:col>76</xdr:col>
      <xdr:colOff>165100</xdr:colOff>
      <xdr:row>57</xdr:row>
      <xdr:rowOff>135674</xdr:rowOff>
    </xdr:to>
    <xdr:sp macro="" textlink="">
      <xdr:nvSpPr>
        <xdr:cNvPr id="603" name="楕円 602"/>
        <xdr:cNvSpPr/>
      </xdr:nvSpPr>
      <xdr:spPr>
        <a:xfrm>
          <a:off x="14541500" y="98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126801</xdr:rowOff>
    </xdr:from>
    <xdr:ext cx="534377" cy="259045"/>
    <xdr:sp macro="" textlink="">
      <xdr:nvSpPr>
        <xdr:cNvPr id="604" name="テキスト ボックス 603"/>
        <xdr:cNvSpPr txBox="1"/>
      </xdr:nvSpPr>
      <xdr:spPr>
        <a:xfrm>
          <a:off x="14325111" y="98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31925</xdr:rowOff>
    </xdr:from>
    <xdr:to>
      <xdr:col>72</xdr:col>
      <xdr:colOff>38100</xdr:colOff>
      <xdr:row>57</xdr:row>
      <xdr:rowOff>133525</xdr:rowOff>
    </xdr:to>
    <xdr:sp macro="" textlink="">
      <xdr:nvSpPr>
        <xdr:cNvPr id="605" name="楕円 604"/>
        <xdr:cNvSpPr/>
      </xdr:nvSpPr>
      <xdr:spPr>
        <a:xfrm>
          <a:off x="136525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124652</xdr:rowOff>
    </xdr:from>
    <xdr:ext cx="534377" cy="259045"/>
    <xdr:sp macro="" textlink="">
      <xdr:nvSpPr>
        <xdr:cNvPr id="606" name="テキスト ボックス 605"/>
        <xdr:cNvSpPr txBox="1"/>
      </xdr:nvSpPr>
      <xdr:spPr>
        <a:xfrm>
          <a:off x="13436111" y="989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159683</xdr:rowOff>
    </xdr:from>
    <xdr:to>
      <xdr:col>67</xdr:col>
      <xdr:colOff>101600</xdr:colOff>
      <xdr:row>57</xdr:row>
      <xdr:rowOff>89833</xdr:rowOff>
    </xdr:to>
    <xdr:sp macro="" textlink="">
      <xdr:nvSpPr>
        <xdr:cNvPr id="607" name="楕円 606"/>
        <xdr:cNvSpPr/>
      </xdr:nvSpPr>
      <xdr:spPr>
        <a:xfrm>
          <a:off x="12763500" y="97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80960</xdr:rowOff>
    </xdr:from>
    <xdr:ext cx="534377" cy="259045"/>
    <xdr:sp macro="" textlink="">
      <xdr:nvSpPr>
        <xdr:cNvPr id="608" name="テキスト ボックス 607"/>
        <xdr:cNvSpPr txBox="1"/>
      </xdr:nvSpPr>
      <xdr:spPr>
        <a:xfrm>
          <a:off x="12547111" y="98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1" name="テキスト ボックス 640"/>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4" name="テキスト ボックス 643"/>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249299" cy="259045"/>
    <xdr:sp macro="" textlink="">
      <xdr:nvSpPr>
        <xdr:cNvPr id="653" name="災害復旧費該当値テキスト"/>
        <xdr:cNvSpPr txBox="1"/>
      </xdr:nvSpPr>
      <xdr:spPr>
        <a:xfrm>
          <a:off x="16370300" y="13298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100518</xdr:rowOff>
    </xdr:from>
    <xdr:to>
      <xdr:col>85</xdr:col>
      <xdr:colOff>127000</xdr:colOff>
      <xdr:row>97</xdr:row>
      <xdr:rowOff>104640</xdr:rowOff>
    </xdr:to>
    <xdr:cxnSp macro="">
      <xdr:nvCxnSpPr>
        <xdr:cNvPr id="690" name="直線コネクタ 689"/>
        <xdr:cNvCxnSpPr/>
      </xdr:nvCxnSpPr>
      <xdr:spPr>
        <a:xfrm flipV="1">
          <a:off x="15481300" y="16731168"/>
          <a:ext cx="8382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1" name="公債費平均値テキスト"/>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104183</xdr:rowOff>
    </xdr:from>
    <xdr:to>
      <xdr:col>81</xdr:col>
      <xdr:colOff>50800</xdr:colOff>
      <xdr:row>97</xdr:row>
      <xdr:rowOff>104640</xdr:rowOff>
    </xdr:to>
    <xdr:cxnSp macro="">
      <xdr:nvCxnSpPr>
        <xdr:cNvPr id="693" name="直線コネクタ 692"/>
        <xdr:cNvCxnSpPr/>
      </xdr:nvCxnSpPr>
      <xdr:spPr>
        <a:xfrm>
          <a:off x="14592300" y="167348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5" name="テキスト ボックス 694"/>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74000</xdr:rowOff>
    </xdr:from>
    <xdr:to>
      <xdr:col>76</xdr:col>
      <xdr:colOff>114300</xdr:colOff>
      <xdr:row>97</xdr:row>
      <xdr:rowOff>104183</xdr:rowOff>
    </xdr:to>
    <xdr:cxnSp macro="">
      <xdr:nvCxnSpPr>
        <xdr:cNvPr id="696" name="直線コネクタ 695"/>
        <xdr:cNvCxnSpPr/>
      </xdr:nvCxnSpPr>
      <xdr:spPr>
        <a:xfrm>
          <a:off x="13703300" y="16704650"/>
          <a:ext cx="8890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8" name="テキスト ボックス 697"/>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51400</xdr:rowOff>
    </xdr:from>
    <xdr:to>
      <xdr:col>71</xdr:col>
      <xdr:colOff>177800</xdr:colOff>
      <xdr:row>97</xdr:row>
      <xdr:rowOff>74000</xdr:rowOff>
    </xdr:to>
    <xdr:cxnSp macro="">
      <xdr:nvCxnSpPr>
        <xdr:cNvPr id="699" name="直線コネクタ 698"/>
        <xdr:cNvCxnSpPr/>
      </xdr:nvCxnSpPr>
      <xdr:spPr>
        <a:xfrm>
          <a:off x="12814300" y="16682050"/>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1" name="テキスト ボックス 700"/>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3" name="テキスト ボックス 702"/>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49718</xdr:rowOff>
    </xdr:from>
    <xdr:to>
      <xdr:col>85</xdr:col>
      <xdr:colOff>177800</xdr:colOff>
      <xdr:row>97</xdr:row>
      <xdr:rowOff>151318</xdr:rowOff>
    </xdr:to>
    <xdr:sp macro="" textlink="">
      <xdr:nvSpPr>
        <xdr:cNvPr id="709" name="楕円 708"/>
        <xdr:cNvSpPr/>
      </xdr:nvSpPr>
      <xdr:spPr>
        <a:xfrm>
          <a:off x="16268700" y="166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28145</xdr:rowOff>
    </xdr:from>
    <xdr:ext cx="534377" cy="259045"/>
    <xdr:sp macro="" textlink="">
      <xdr:nvSpPr>
        <xdr:cNvPr id="710" name="公債費該当値テキスト"/>
        <xdr:cNvSpPr txBox="1"/>
      </xdr:nvSpPr>
      <xdr:spPr>
        <a:xfrm>
          <a:off x="16370300" y="166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53840</xdr:rowOff>
    </xdr:from>
    <xdr:to>
      <xdr:col>81</xdr:col>
      <xdr:colOff>101600</xdr:colOff>
      <xdr:row>97</xdr:row>
      <xdr:rowOff>155440</xdr:rowOff>
    </xdr:to>
    <xdr:sp macro="" textlink="">
      <xdr:nvSpPr>
        <xdr:cNvPr id="711" name="楕円 710"/>
        <xdr:cNvSpPr/>
      </xdr:nvSpPr>
      <xdr:spPr>
        <a:xfrm>
          <a:off x="15430500" y="166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146567</xdr:rowOff>
    </xdr:from>
    <xdr:ext cx="534377" cy="259045"/>
    <xdr:sp macro="" textlink="">
      <xdr:nvSpPr>
        <xdr:cNvPr id="712" name="テキスト ボックス 711"/>
        <xdr:cNvSpPr txBox="1"/>
      </xdr:nvSpPr>
      <xdr:spPr>
        <a:xfrm>
          <a:off x="15214111" y="167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53383</xdr:rowOff>
    </xdr:from>
    <xdr:to>
      <xdr:col>76</xdr:col>
      <xdr:colOff>165100</xdr:colOff>
      <xdr:row>97</xdr:row>
      <xdr:rowOff>154983</xdr:rowOff>
    </xdr:to>
    <xdr:sp macro="" textlink="">
      <xdr:nvSpPr>
        <xdr:cNvPr id="713" name="楕円 712"/>
        <xdr:cNvSpPr/>
      </xdr:nvSpPr>
      <xdr:spPr>
        <a:xfrm>
          <a:off x="14541500" y="1668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146110</xdr:rowOff>
    </xdr:from>
    <xdr:ext cx="534377" cy="259045"/>
    <xdr:sp macro="" textlink="">
      <xdr:nvSpPr>
        <xdr:cNvPr id="714" name="テキスト ボックス 713"/>
        <xdr:cNvSpPr txBox="1"/>
      </xdr:nvSpPr>
      <xdr:spPr>
        <a:xfrm>
          <a:off x="14325111" y="1677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23200</xdr:rowOff>
    </xdr:from>
    <xdr:to>
      <xdr:col>72</xdr:col>
      <xdr:colOff>38100</xdr:colOff>
      <xdr:row>97</xdr:row>
      <xdr:rowOff>124800</xdr:rowOff>
    </xdr:to>
    <xdr:sp macro="" textlink="">
      <xdr:nvSpPr>
        <xdr:cNvPr id="715" name="楕円 714"/>
        <xdr:cNvSpPr/>
      </xdr:nvSpPr>
      <xdr:spPr>
        <a:xfrm>
          <a:off x="13652500" y="166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115927</xdr:rowOff>
    </xdr:from>
    <xdr:ext cx="534377" cy="259045"/>
    <xdr:sp macro="" textlink="">
      <xdr:nvSpPr>
        <xdr:cNvPr id="716" name="テキスト ボックス 715"/>
        <xdr:cNvSpPr txBox="1"/>
      </xdr:nvSpPr>
      <xdr:spPr>
        <a:xfrm>
          <a:off x="13436111" y="167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xdr:rowOff>
    </xdr:from>
    <xdr:to>
      <xdr:col>67</xdr:col>
      <xdr:colOff>101600</xdr:colOff>
      <xdr:row>97</xdr:row>
      <xdr:rowOff>102200</xdr:rowOff>
    </xdr:to>
    <xdr:sp macro="" textlink="">
      <xdr:nvSpPr>
        <xdr:cNvPr id="717" name="楕円 716"/>
        <xdr:cNvSpPr/>
      </xdr:nvSpPr>
      <xdr:spPr>
        <a:xfrm>
          <a:off x="12763500" y="166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93327</xdr:rowOff>
    </xdr:from>
    <xdr:ext cx="534377" cy="259045"/>
    <xdr:sp macro="" textlink="">
      <xdr:nvSpPr>
        <xdr:cNvPr id="718" name="テキスト ボックス 717"/>
        <xdr:cNvSpPr txBox="1"/>
      </xdr:nvSpPr>
      <xdr:spPr>
        <a:xfrm>
          <a:off x="12547111" y="1672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9" name="フローチャート: 判断 748"/>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50" name="テキスト ボックス 749"/>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5" name="フローチャート: 判断 754"/>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6" name="テキスト ボックス 755"/>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8" name="テキスト ボックス 757"/>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率の大きい経費の要因として、総務費はふるさと納税関係経費の増、民生費は福祉サービス費等の増加により増、農林水産業費は地方創生推進交付金事業による増、教育費はＧＩＧＡスクール構想推進に伴う事業実施による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一方、減少率の大きい経費の要因として、衛生費は町営斎場建替事業の中断により減少した。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実質収支額・実質単年度収支ともに増加し、実質単年度収支は前年度までマイナスだったが、プラスに転じた。理由としては、基金積立額の増加及び取り崩し額の減少によるものである。</a:t>
          </a:r>
        </a:p>
        <a:p>
          <a:r>
            <a:rPr kumimoji="1" lang="ja-JP" altLang="en-US" sz="1400">
              <a:solidFill>
                <a:sysClr val="windowText" lastClr="000000"/>
              </a:solidFill>
              <a:latin typeface="ＭＳ ゴシック" pitchFamily="49" charset="-128"/>
              <a:ea typeface="ＭＳ ゴシック" pitchFamily="49" charset="-128"/>
            </a:rPr>
            <a:t>　前年度に比べると、財政調整基金残高は増加したが、依然として低水準であるため、今後も基金残高の増加に努めていく。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effectLst/>
              <a:latin typeface="+mn-lt"/>
              <a:ea typeface="+mn-ea"/>
              <a:cs typeface="+mn-cs"/>
            </a:rPr>
            <a:t>　</a:t>
          </a:r>
          <a:r>
            <a:rPr kumimoji="1" lang="ja-JP" altLang="ja-JP" sz="1400">
              <a:solidFill>
                <a:sysClr val="windowText" lastClr="000000"/>
              </a:solidFill>
              <a:effectLst/>
              <a:latin typeface="+mn-lt"/>
              <a:ea typeface="+mn-ea"/>
              <a:cs typeface="+mn-cs"/>
            </a:rPr>
            <a:t>平成</a:t>
          </a:r>
          <a:r>
            <a:rPr kumimoji="1" lang="en-US" altLang="ja-JP" sz="1400">
              <a:solidFill>
                <a:sysClr val="windowText" lastClr="000000"/>
              </a:solidFill>
              <a:effectLst/>
              <a:latin typeface="+mn-lt"/>
              <a:ea typeface="+mn-ea"/>
              <a:cs typeface="+mn-cs"/>
            </a:rPr>
            <a:t>26</a:t>
          </a:r>
          <a:r>
            <a:rPr kumimoji="1" lang="ja-JP" altLang="ja-JP" sz="1400">
              <a:solidFill>
                <a:sysClr val="windowText" lastClr="000000"/>
              </a:solidFill>
              <a:effectLst/>
              <a:latin typeface="+mn-lt"/>
              <a:ea typeface="+mn-ea"/>
              <a:cs typeface="+mn-cs"/>
            </a:rPr>
            <a:t>年度より赤字に転じた国民健康保険特別会計は、</a:t>
          </a:r>
          <a:r>
            <a:rPr kumimoji="1" lang="ja-JP" altLang="en-US" sz="1400">
              <a:solidFill>
                <a:sysClr val="windowText" lastClr="000000"/>
              </a:solidFill>
              <a:effectLst/>
              <a:latin typeface="+mn-lt"/>
              <a:ea typeface="+mn-ea"/>
              <a:cs typeface="+mn-cs"/>
            </a:rPr>
            <a:t>前年度</a:t>
          </a:r>
          <a:r>
            <a:rPr kumimoji="1" lang="ja-JP" altLang="ja-JP" sz="1400">
              <a:solidFill>
                <a:sysClr val="windowText" lastClr="000000"/>
              </a:solidFill>
              <a:effectLst/>
              <a:latin typeface="+mn-lt"/>
              <a:ea typeface="+mn-ea"/>
              <a:cs typeface="+mn-cs"/>
            </a:rPr>
            <a:t>に引き続き令和</a:t>
          </a:r>
          <a:r>
            <a:rPr kumimoji="1" lang="ja-JP" altLang="en-US" sz="1400">
              <a:solidFill>
                <a:sysClr val="windowText" lastClr="000000"/>
              </a:solidFill>
              <a:effectLst/>
              <a:latin typeface="+mn-lt"/>
              <a:ea typeface="+mn-ea"/>
              <a:cs typeface="+mn-cs"/>
            </a:rPr>
            <a:t>２</a:t>
          </a:r>
          <a:r>
            <a:rPr kumimoji="1" lang="ja-JP" altLang="ja-JP" sz="1400">
              <a:solidFill>
                <a:sysClr val="windowText" lastClr="000000"/>
              </a:solidFill>
              <a:effectLst/>
              <a:latin typeface="+mn-lt"/>
              <a:ea typeface="+mn-ea"/>
              <a:cs typeface="+mn-cs"/>
            </a:rPr>
            <a:t>年度においても赤字決算を計上し</a:t>
          </a:r>
          <a:r>
            <a:rPr kumimoji="1" lang="ja-JP" altLang="en-US" sz="1400">
              <a:solidFill>
                <a:sysClr val="windowText" lastClr="000000"/>
              </a:solidFill>
              <a:effectLst/>
              <a:latin typeface="+mn-lt"/>
              <a:ea typeface="+mn-ea"/>
              <a:cs typeface="+mn-cs"/>
            </a:rPr>
            <a:t>が、赤字額は減少して来ており、会計年度ではなく給付ベースでの収支を見た場合、赤字とはなっておらず、近い将来には赤字が解消されると見込んでいる。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今後において</a:t>
          </a:r>
          <a:r>
            <a:rPr kumimoji="1" lang="ja-JP" altLang="en-US" sz="1400">
              <a:solidFill>
                <a:sysClr val="windowText" lastClr="000000"/>
              </a:solidFill>
              <a:effectLst/>
              <a:latin typeface="+mn-lt"/>
              <a:ea typeface="+mn-ea"/>
              <a:cs typeface="+mn-cs"/>
            </a:rPr>
            <a:t>も</a:t>
          </a:r>
          <a:r>
            <a:rPr kumimoji="1" lang="ja-JP" altLang="ja-JP" sz="1400">
              <a:solidFill>
                <a:sysClr val="windowText" lastClr="000000"/>
              </a:solidFill>
              <a:effectLst/>
              <a:latin typeface="+mn-lt"/>
              <a:ea typeface="+mn-ea"/>
              <a:cs typeface="+mn-cs"/>
            </a:rPr>
            <a:t>、他の会計も含め適正な財政運営に努める。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11865615</v>
      </c>
      <c r="BO4" s="395"/>
      <c r="BP4" s="395"/>
      <c r="BQ4" s="395"/>
      <c r="BR4" s="395"/>
      <c r="BS4" s="395"/>
      <c r="BT4" s="395"/>
      <c r="BU4" s="396"/>
      <c r="BV4" s="394">
        <v>9148451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4.9000000000000004</v>
      </c>
      <c r="CU4" s="401"/>
      <c r="CV4" s="401"/>
      <c r="CW4" s="401"/>
      <c r="CX4" s="401"/>
      <c r="CY4" s="401"/>
      <c r="CZ4" s="401"/>
      <c r="DA4" s="402"/>
      <c r="DB4" s="400">
        <v>4.3</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11569145</v>
      </c>
      <c r="BO5" s="432"/>
      <c r="BP5" s="432"/>
      <c r="BQ5" s="432"/>
      <c r="BR5" s="432"/>
      <c r="BS5" s="432"/>
      <c r="BT5" s="432"/>
      <c r="BU5" s="433"/>
      <c r="BV5" s="431">
        <v>8905480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90.7</v>
      </c>
      <c r="CU5" s="429"/>
      <c r="CV5" s="429"/>
      <c r="CW5" s="429"/>
      <c r="CX5" s="429"/>
      <c r="CY5" s="429"/>
      <c r="CZ5" s="429"/>
      <c r="DA5" s="430"/>
      <c r="DB5" s="428">
        <v>93.5</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296470</v>
      </c>
      <c r="BO6" s="432"/>
      <c r="BP6" s="432"/>
      <c r="BQ6" s="432"/>
      <c r="BR6" s="432"/>
      <c r="BS6" s="432"/>
      <c r="BT6" s="432"/>
      <c r="BU6" s="433"/>
      <c r="BV6" s="431">
        <v>242971</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93.9</v>
      </c>
      <c r="CU6" s="469"/>
      <c r="CV6" s="469"/>
      <c r="CW6" s="469"/>
      <c r="CX6" s="469"/>
      <c r="CY6" s="469"/>
      <c r="CZ6" s="469"/>
      <c r="DA6" s="470"/>
      <c r="DB6" s="468">
        <v>97</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16451</v>
      </c>
      <c r="BO7" s="432"/>
      <c r="BP7" s="432"/>
      <c r="BQ7" s="432"/>
      <c r="BR7" s="432"/>
      <c r="BS7" s="432"/>
      <c r="BT7" s="432"/>
      <c r="BU7" s="433"/>
      <c r="BV7" s="431">
        <v>125</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5768031</v>
      </c>
      <c r="CU7" s="432"/>
      <c r="CV7" s="432"/>
      <c r="CW7" s="432"/>
      <c r="CX7" s="432"/>
      <c r="CY7" s="432"/>
      <c r="CZ7" s="432"/>
      <c r="DA7" s="433"/>
      <c r="DB7" s="431">
        <v>5631931</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94</v>
      </c>
      <c r="AV8" s="464"/>
      <c r="AW8" s="464"/>
      <c r="AX8" s="464"/>
      <c r="AY8" s="465" t="s">
        <v>110</v>
      </c>
      <c r="AZ8" s="466"/>
      <c r="BA8" s="466"/>
      <c r="BB8" s="466"/>
      <c r="BC8" s="466"/>
      <c r="BD8" s="466"/>
      <c r="BE8" s="466"/>
      <c r="BF8" s="466"/>
      <c r="BG8" s="466"/>
      <c r="BH8" s="466"/>
      <c r="BI8" s="466"/>
      <c r="BJ8" s="466"/>
      <c r="BK8" s="466"/>
      <c r="BL8" s="466"/>
      <c r="BM8" s="467"/>
      <c r="BN8" s="431">
        <v>280019</v>
      </c>
      <c r="BO8" s="432"/>
      <c r="BP8" s="432"/>
      <c r="BQ8" s="432"/>
      <c r="BR8" s="432"/>
      <c r="BS8" s="432"/>
      <c r="BT8" s="432"/>
      <c r="BU8" s="433"/>
      <c r="BV8" s="431">
        <v>242846</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0.34</v>
      </c>
      <c r="CU8" s="472"/>
      <c r="CV8" s="472"/>
      <c r="CW8" s="472"/>
      <c r="CX8" s="472"/>
      <c r="CY8" s="472"/>
      <c r="CZ8" s="472"/>
      <c r="DA8" s="473"/>
      <c r="DB8" s="471">
        <v>0.34</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18000</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94</v>
      </c>
      <c r="AV9" s="464"/>
      <c r="AW9" s="464"/>
      <c r="AX9" s="464"/>
      <c r="AY9" s="465" t="s">
        <v>116</v>
      </c>
      <c r="AZ9" s="466"/>
      <c r="BA9" s="466"/>
      <c r="BB9" s="466"/>
      <c r="BC9" s="466"/>
      <c r="BD9" s="466"/>
      <c r="BE9" s="466"/>
      <c r="BF9" s="466"/>
      <c r="BG9" s="466"/>
      <c r="BH9" s="466"/>
      <c r="BI9" s="466"/>
      <c r="BJ9" s="466"/>
      <c r="BK9" s="466"/>
      <c r="BL9" s="466"/>
      <c r="BM9" s="467"/>
      <c r="BN9" s="431">
        <v>37173</v>
      </c>
      <c r="BO9" s="432"/>
      <c r="BP9" s="432"/>
      <c r="BQ9" s="432"/>
      <c r="BR9" s="432"/>
      <c r="BS9" s="432"/>
      <c r="BT9" s="432"/>
      <c r="BU9" s="433"/>
      <c r="BV9" s="431">
        <v>33034</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9.4</v>
      </c>
      <c r="CU9" s="429"/>
      <c r="CV9" s="429"/>
      <c r="CW9" s="429"/>
      <c r="CX9" s="429"/>
      <c r="CY9" s="429"/>
      <c r="CZ9" s="429"/>
      <c r="DA9" s="430"/>
      <c r="DB9" s="428">
        <v>10.1</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118</v>
      </c>
      <c r="M10" s="461"/>
      <c r="N10" s="461"/>
      <c r="O10" s="461"/>
      <c r="P10" s="461"/>
      <c r="Q10" s="462"/>
      <c r="R10" s="482">
        <v>19607</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225006</v>
      </c>
      <c r="BO10" s="432"/>
      <c r="BP10" s="432"/>
      <c r="BQ10" s="432"/>
      <c r="BR10" s="432"/>
      <c r="BS10" s="432"/>
      <c r="BT10" s="432"/>
      <c r="BU10" s="433"/>
      <c r="BV10" s="431">
        <v>110017</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c r="A12" s="187"/>
      <c r="B12" s="491" t="s">
        <v>130</v>
      </c>
      <c r="C12" s="492"/>
      <c r="D12" s="492"/>
      <c r="E12" s="492"/>
      <c r="F12" s="492"/>
      <c r="G12" s="492"/>
      <c r="H12" s="492"/>
      <c r="I12" s="492"/>
      <c r="J12" s="492"/>
      <c r="K12" s="493"/>
      <c r="L12" s="500" t="s">
        <v>131</v>
      </c>
      <c r="M12" s="501"/>
      <c r="N12" s="501"/>
      <c r="O12" s="501"/>
      <c r="P12" s="501"/>
      <c r="Q12" s="502"/>
      <c r="R12" s="503">
        <v>18253</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94</v>
      </c>
      <c r="AV12" s="464"/>
      <c r="AW12" s="464"/>
      <c r="AX12" s="464"/>
      <c r="AY12" s="465" t="s">
        <v>135</v>
      </c>
      <c r="AZ12" s="466"/>
      <c r="BA12" s="466"/>
      <c r="BB12" s="466"/>
      <c r="BC12" s="466"/>
      <c r="BD12" s="466"/>
      <c r="BE12" s="466"/>
      <c r="BF12" s="466"/>
      <c r="BG12" s="466"/>
      <c r="BH12" s="466"/>
      <c r="BI12" s="466"/>
      <c r="BJ12" s="466"/>
      <c r="BK12" s="466"/>
      <c r="BL12" s="466"/>
      <c r="BM12" s="467"/>
      <c r="BN12" s="431">
        <v>70000</v>
      </c>
      <c r="BO12" s="432"/>
      <c r="BP12" s="432"/>
      <c r="BQ12" s="432"/>
      <c r="BR12" s="432"/>
      <c r="BS12" s="432"/>
      <c r="BT12" s="432"/>
      <c r="BU12" s="433"/>
      <c r="BV12" s="431">
        <v>80000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129</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18111</v>
      </c>
      <c r="S13" s="516"/>
      <c r="T13" s="516"/>
      <c r="U13" s="516"/>
      <c r="V13" s="517"/>
      <c r="W13" s="447" t="s">
        <v>139</v>
      </c>
      <c r="X13" s="448"/>
      <c r="Y13" s="448"/>
      <c r="Z13" s="448"/>
      <c r="AA13" s="448"/>
      <c r="AB13" s="438"/>
      <c r="AC13" s="482">
        <v>1488</v>
      </c>
      <c r="AD13" s="483"/>
      <c r="AE13" s="483"/>
      <c r="AF13" s="483"/>
      <c r="AG13" s="525"/>
      <c r="AH13" s="482">
        <v>1489</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192179</v>
      </c>
      <c r="BO13" s="432"/>
      <c r="BP13" s="432"/>
      <c r="BQ13" s="432"/>
      <c r="BR13" s="432"/>
      <c r="BS13" s="432"/>
      <c r="BT13" s="432"/>
      <c r="BU13" s="433"/>
      <c r="BV13" s="431">
        <v>63051</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7.1</v>
      </c>
      <c r="CU13" s="429"/>
      <c r="CV13" s="429"/>
      <c r="CW13" s="429"/>
      <c r="CX13" s="429"/>
      <c r="CY13" s="429"/>
      <c r="CZ13" s="429"/>
      <c r="DA13" s="430"/>
      <c r="DB13" s="428">
        <v>8.6</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18564</v>
      </c>
      <c r="S14" s="516"/>
      <c r="T14" s="516"/>
      <c r="U14" s="516"/>
      <c r="V14" s="517"/>
      <c r="W14" s="421"/>
      <c r="X14" s="422"/>
      <c r="Y14" s="422"/>
      <c r="Z14" s="422"/>
      <c r="AA14" s="422"/>
      <c r="AB14" s="411"/>
      <c r="AC14" s="518">
        <v>16.7</v>
      </c>
      <c r="AD14" s="519"/>
      <c r="AE14" s="519"/>
      <c r="AF14" s="519"/>
      <c r="AG14" s="520"/>
      <c r="AH14" s="518">
        <v>16.3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47.6</v>
      </c>
      <c r="CU14" s="530"/>
      <c r="CV14" s="530"/>
      <c r="CW14" s="530"/>
      <c r="CX14" s="530"/>
      <c r="CY14" s="530"/>
      <c r="CZ14" s="530"/>
      <c r="DA14" s="531"/>
      <c r="DB14" s="529">
        <v>69.2</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146</v>
      </c>
      <c r="N15" s="523"/>
      <c r="O15" s="523"/>
      <c r="P15" s="523"/>
      <c r="Q15" s="524"/>
      <c r="R15" s="515">
        <v>18409</v>
      </c>
      <c r="S15" s="516"/>
      <c r="T15" s="516"/>
      <c r="U15" s="516"/>
      <c r="V15" s="517"/>
      <c r="W15" s="447" t="s">
        <v>147</v>
      </c>
      <c r="X15" s="448"/>
      <c r="Y15" s="448"/>
      <c r="Z15" s="448"/>
      <c r="AA15" s="448"/>
      <c r="AB15" s="438"/>
      <c r="AC15" s="482">
        <v>1491</v>
      </c>
      <c r="AD15" s="483"/>
      <c r="AE15" s="483"/>
      <c r="AF15" s="483"/>
      <c r="AG15" s="525"/>
      <c r="AH15" s="482">
        <v>1614</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1805016</v>
      </c>
      <c r="BO15" s="395"/>
      <c r="BP15" s="395"/>
      <c r="BQ15" s="395"/>
      <c r="BR15" s="395"/>
      <c r="BS15" s="395"/>
      <c r="BT15" s="395"/>
      <c r="BU15" s="396"/>
      <c r="BV15" s="394">
        <v>1697199</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16.7</v>
      </c>
      <c r="AD16" s="519"/>
      <c r="AE16" s="519"/>
      <c r="AF16" s="519"/>
      <c r="AG16" s="520"/>
      <c r="AH16" s="518">
        <v>17.7</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5136314</v>
      </c>
      <c r="BO16" s="432"/>
      <c r="BP16" s="432"/>
      <c r="BQ16" s="432"/>
      <c r="BR16" s="432"/>
      <c r="BS16" s="432"/>
      <c r="BT16" s="432"/>
      <c r="BU16" s="433"/>
      <c r="BV16" s="431">
        <v>4997721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5932</v>
      </c>
      <c r="AD17" s="483"/>
      <c r="AE17" s="483"/>
      <c r="AF17" s="483"/>
      <c r="AG17" s="525"/>
      <c r="AH17" s="482">
        <v>6013</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2247241</v>
      </c>
      <c r="BO17" s="432"/>
      <c r="BP17" s="432"/>
      <c r="BQ17" s="432"/>
      <c r="BR17" s="432"/>
      <c r="BS17" s="432"/>
      <c r="BT17" s="432"/>
      <c r="BU17" s="433"/>
      <c r="BV17" s="431">
        <v>2132006</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157</v>
      </c>
      <c r="C18" s="474"/>
      <c r="D18" s="474"/>
      <c r="E18" s="546"/>
      <c r="F18" s="546"/>
      <c r="G18" s="546"/>
      <c r="H18" s="546"/>
      <c r="I18" s="546"/>
      <c r="J18" s="546"/>
      <c r="K18" s="546"/>
      <c r="L18" s="547">
        <v>140.59</v>
      </c>
      <c r="M18" s="547"/>
      <c r="N18" s="547"/>
      <c r="O18" s="547"/>
      <c r="P18" s="547"/>
      <c r="Q18" s="547"/>
      <c r="R18" s="548"/>
      <c r="S18" s="548"/>
      <c r="T18" s="548"/>
      <c r="U18" s="548"/>
      <c r="V18" s="549"/>
      <c r="W18" s="449"/>
      <c r="X18" s="450"/>
      <c r="Y18" s="450"/>
      <c r="Z18" s="450"/>
      <c r="AA18" s="450"/>
      <c r="AB18" s="441"/>
      <c r="AC18" s="550">
        <v>66.599999999999994</v>
      </c>
      <c r="AD18" s="551"/>
      <c r="AE18" s="551"/>
      <c r="AF18" s="551"/>
      <c r="AG18" s="552"/>
      <c r="AH18" s="550">
        <v>66</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5230022</v>
      </c>
      <c r="BO18" s="432"/>
      <c r="BP18" s="432"/>
      <c r="BQ18" s="432"/>
      <c r="BR18" s="432"/>
      <c r="BS18" s="432"/>
      <c r="BT18" s="432"/>
      <c r="BU18" s="433"/>
      <c r="BV18" s="431">
        <v>5313190</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159</v>
      </c>
      <c r="C19" s="474"/>
      <c r="D19" s="474"/>
      <c r="E19" s="546"/>
      <c r="F19" s="546"/>
      <c r="G19" s="546"/>
      <c r="H19" s="546"/>
      <c r="I19" s="546"/>
      <c r="J19" s="546"/>
      <c r="K19" s="546"/>
      <c r="L19" s="554">
        <v>128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6890783</v>
      </c>
      <c r="BO19" s="432"/>
      <c r="BP19" s="432"/>
      <c r="BQ19" s="432"/>
      <c r="BR19" s="432"/>
      <c r="BS19" s="432"/>
      <c r="BT19" s="432"/>
      <c r="BU19" s="433"/>
      <c r="BV19" s="431">
        <v>6435313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161</v>
      </c>
      <c r="C20" s="474"/>
      <c r="D20" s="474"/>
      <c r="E20" s="546"/>
      <c r="F20" s="546"/>
      <c r="G20" s="546"/>
      <c r="H20" s="546"/>
      <c r="I20" s="546"/>
      <c r="J20" s="546"/>
      <c r="K20" s="546"/>
      <c r="L20" s="554">
        <v>8283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6273529</v>
      </c>
      <c r="BO23" s="432"/>
      <c r="BP23" s="432"/>
      <c r="BQ23" s="432"/>
      <c r="BR23" s="432"/>
      <c r="BS23" s="432"/>
      <c r="BT23" s="432"/>
      <c r="BU23" s="433"/>
      <c r="BV23" s="431">
        <v>6536743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170</v>
      </c>
      <c r="F24" s="461"/>
      <c r="G24" s="461"/>
      <c r="H24" s="461"/>
      <c r="I24" s="461"/>
      <c r="J24" s="461"/>
      <c r="K24" s="462"/>
      <c r="L24" s="482">
        <v>1</v>
      </c>
      <c r="M24" s="483"/>
      <c r="N24" s="483"/>
      <c r="O24" s="483"/>
      <c r="P24" s="525"/>
      <c r="Q24" s="482">
        <v>7950</v>
      </c>
      <c r="R24" s="483"/>
      <c r="S24" s="483"/>
      <c r="T24" s="483"/>
      <c r="U24" s="483"/>
      <c r="V24" s="525"/>
      <c r="W24" s="584"/>
      <c r="X24" s="572"/>
      <c r="Y24" s="573"/>
      <c r="Z24" s="481" t="s">
        <v>171</v>
      </c>
      <c r="AA24" s="461"/>
      <c r="AB24" s="461"/>
      <c r="AC24" s="461"/>
      <c r="AD24" s="461"/>
      <c r="AE24" s="461"/>
      <c r="AF24" s="461"/>
      <c r="AG24" s="462"/>
      <c r="AH24" s="482">
        <v>182</v>
      </c>
      <c r="AI24" s="483"/>
      <c r="AJ24" s="483"/>
      <c r="AK24" s="483"/>
      <c r="AL24" s="525"/>
      <c r="AM24" s="482">
        <v>539812</v>
      </c>
      <c r="AN24" s="483"/>
      <c r="AO24" s="483"/>
      <c r="AP24" s="483"/>
      <c r="AQ24" s="483"/>
      <c r="AR24" s="525"/>
      <c r="AS24" s="482">
        <v>2966</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5970217</v>
      </c>
      <c r="BO24" s="432"/>
      <c r="BP24" s="432"/>
      <c r="BQ24" s="432"/>
      <c r="BR24" s="432"/>
      <c r="BS24" s="432"/>
      <c r="BT24" s="432"/>
      <c r="BU24" s="433"/>
      <c r="BV24" s="431">
        <v>6198827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173</v>
      </c>
      <c r="F25" s="461"/>
      <c r="G25" s="461"/>
      <c r="H25" s="461"/>
      <c r="I25" s="461"/>
      <c r="J25" s="461"/>
      <c r="K25" s="462"/>
      <c r="L25" s="482">
        <v>1</v>
      </c>
      <c r="M25" s="483"/>
      <c r="N25" s="483"/>
      <c r="O25" s="483"/>
      <c r="P25" s="525"/>
      <c r="Q25" s="482">
        <v>6550</v>
      </c>
      <c r="R25" s="483"/>
      <c r="S25" s="483"/>
      <c r="T25" s="483"/>
      <c r="U25" s="483"/>
      <c r="V25" s="525"/>
      <c r="W25" s="584"/>
      <c r="X25" s="572"/>
      <c r="Y25" s="573"/>
      <c r="Z25" s="481" t="s">
        <v>174</v>
      </c>
      <c r="AA25" s="461"/>
      <c r="AB25" s="461"/>
      <c r="AC25" s="461"/>
      <c r="AD25" s="461"/>
      <c r="AE25" s="461"/>
      <c r="AF25" s="461"/>
      <c r="AG25" s="462"/>
      <c r="AH25" s="482" t="s">
        <v>175</v>
      </c>
      <c r="AI25" s="483"/>
      <c r="AJ25" s="483"/>
      <c r="AK25" s="483"/>
      <c r="AL25" s="525"/>
      <c r="AM25" s="482" t="s">
        <v>176</v>
      </c>
      <c r="AN25" s="483"/>
      <c r="AO25" s="483"/>
      <c r="AP25" s="483"/>
      <c r="AQ25" s="483"/>
      <c r="AR25" s="525"/>
      <c r="AS25" s="482" t="s">
        <v>177</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57466</v>
      </c>
      <c r="BO25" s="395"/>
      <c r="BP25" s="395"/>
      <c r="BQ25" s="395"/>
      <c r="BR25" s="395"/>
      <c r="BS25" s="395"/>
      <c r="BT25" s="395"/>
      <c r="BU25" s="396"/>
      <c r="BV25" s="394">
        <v>95383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179</v>
      </c>
      <c r="F26" s="461"/>
      <c r="G26" s="461"/>
      <c r="H26" s="461"/>
      <c r="I26" s="461"/>
      <c r="J26" s="461"/>
      <c r="K26" s="462"/>
      <c r="L26" s="482">
        <v>1</v>
      </c>
      <c r="M26" s="483"/>
      <c r="N26" s="483"/>
      <c r="O26" s="483"/>
      <c r="P26" s="525"/>
      <c r="Q26" s="482">
        <v>5900</v>
      </c>
      <c r="R26" s="483"/>
      <c r="S26" s="483"/>
      <c r="T26" s="483"/>
      <c r="U26" s="483"/>
      <c r="V26" s="525"/>
      <c r="W26" s="584"/>
      <c r="X26" s="572"/>
      <c r="Y26" s="573"/>
      <c r="Z26" s="481" t="s">
        <v>180</v>
      </c>
      <c r="AA26" s="594"/>
      <c r="AB26" s="594"/>
      <c r="AC26" s="594"/>
      <c r="AD26" s="594"/>
      <c r="AE26" s="594"/>
      <c r="AF26" s="594"/>
      <c r="AG26" s="595"/>
      <c r="AH26" s="482">
        <v>6</v>
      </c>
      <c r="AI26" s="483"/>
      <c r="AJ26" s="483"/>
      <c r="AK26" s="483"/>
      <c r="AL26" s="525"/>
      <c r="AM26" s="482">
        <v>15366</v>
      </c>
      <c r="AN26" s="483"/>
      <c r="AO26" s="483"/>
      <c r="AP26" s="483"/>
      <c r="AQ26" s="483"/>
      <c r="AR26" s="525"/>
      <c r="AS26" s="482">
        <v>2561</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182</v>
      </c>
      <c r="BO26" s="432"/>
      <c r="BP26" s="432"/>
      <c r="BQ26" s="432"/>
      <c r="BR26" s="432"/>
      <c r="BS26" s="432"/>
      <c r="BT26" s="432"/>
      <c r="BU26" s="433"/>
      <c r="BV26" s="431" t="s">
        <v>177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183</v>
      </c>
      <c r="F27" s="461"/>
      <c r="G27" s="461"/>
      <c r="H27" s="461"/>
      <c r="I27" s="461"/>
      <c r="J27" s="461"/>
      <c r="K27" s="462"/>
      <c r="L27" s="482">
        <v>1</v>
      </c>
      <c r="M27" s="483"/>
      <c r="N27" s="483"/>
      <c r="O27" s="483"/>
      <c r="P27" s="525"/>
      <c r="Q27" s="482">
        <v>2900</v>
      </c>
      <c r="R27" s="483"/>
      <c r="S27" s="483"/>
      <c r="T27" s="483"/>
      <c r="U27" s="483"/>
      <c r="V27" s="525"/>
      <c r="W27" s="584"/>
      <c r="X27" s="572"/>
      <c r="Y27" s="573"/>
      <c r="Z27" s="481" t="s">
        <v>184</v>
      </c>
      <c r="AA27" s="461"/>
      <c r="AB27" s="461"/>
      <c r="AC27" s="461"/>
      <c r="AD27" s="461"/>
      <c r="AE27" s="461"/>
      <c r="AF27" s="461"/>
      <c r="AG27" s="462"/>
      <c r="AH27" s="482" t="s">
        <v>185</v>
      </c>
      <c r="AI27" s="483"/>
      <c r="AJ27" s="483"/>
      <c r="AK27" s="483"/>
      <c r="AL27" s="525"/>
      <c r="AM27" s="482" t="s">
        <v>182</v>
      </c>
      <c r="AN27" s="483"/>
      <c r="AO27" s="483"/>
      <c r="AP27" s="483"/>
      <c r="AQ27" s="483"/>
      <c r="AR27" s="525"/>
      <c r="AS27" s="482" t="s">
        <v>176</v>
      </c>
      <c r="AT27" s="483"/>
      <c r="AU27" s="483"/>
      <c r="AV27" s="483"/>
      <c r="AW27" s="483"/>
      <c r="AX27" s="484"/>
      <c r="AY27" s="526" t="s">
        <v>186</v>
      </c>
      <c r="AZ27" s="527"/>
      <c r="BA27" s="527"/>
      <c r="BB27" s="527"/>
      <c r="BC27" s="527"/>
      <c r="BD27" s="527"/>
      <c r="BE27" s="527"/>
      <c r="BF27" s="527"/>
      <c r="BG27" s="527"/>
      <c r="BH27" s="527"/>
      <c r="BI27" s="527"/>
      <c r="BJ27" s="527"/>
      <c r="BK27" s="527"/>
      <c r="BL27" s="527"/>
      <c r="BM27" s="528"/>
      <c r="BN27" s="607" t="s">
        <v>177</v>
      </c>
      <c r="BO27" s="608"/>
      <c r="BP27" s="608"/>
      <c r="BQ27" s="608"/>
      <c r="BR27" s="608"/>
      <c r="BS27" s="608"/>
      <c r="BT27" s="608"/>
      <c r="BU27" s="609"/>
      <c r="BV27" s="607" t="s">
        <v>129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187</v>
      </c>
      <c r="F28" s="461"/>
      <c r="G28" s="461"/>
      <c r="H28" s="461"/>
      <c r="I28" s="461"/>
      <c r="J28" s="461"/>
      <c r="K28" s="462"/>
      <c r="L28" s="482">
        <v>1</v>
      </c>
      <c r="M28" s="483"/>
      <c r="N28" s="483"/>
      <c r="O28" s="483"/>
      <c r="P28" s="525"/>
      <c r="Q28" s="482">
        <v>2350</v>
      </c>
      <c r="R28" s="483"/>
      <c r="S28" s="483"/>
      <c r="T28" s="483"/>
      <c r="U28" s="483"/>
      <c r="V28" s="525"/>
      <c r="W28" s="584"/>
      <c r="X28" s="572"/>
      <c r="Y28" s="573"/>
      <c r="Z28" s="481" t="s">
        <v>188</v>
      </c>
      <c r="AA28" s="461"/>
      <c r="AB28" s="461"/>
      <c r="AC28" s="461"/>
      <c r="AD28" s="461"/>
      <c r="AE28" s="461"/>
      <c r="AF28" s="461"/>
      <c r="AG28" s="462"/>
      <c r="AH28" s="482" t="s">
        <v>137</v>
      </c>
      <c r="AI28" s="483"/>
      <c r="AJ28" s="483"/>
      <c r="AK28" s="483"/>
      <c r="AL28" s="525"/>
      <c r="AM28" s="482" t="s">
        <v>177</v>
      </c>
      <c r="AN28" s="483"/>
      <c r="AO28" s="483"/>
      <c r="AP28" s="483"/>
      <c r="AQ28" s="483"/>
      <c r="AR28" s="525"/>
      <c r="AS28" s="482" t="s">
        <v>177</v>
      </c>
      <c r="AT28" s="483"/>
      <c r="AU28" s="483"/>
      <c r="AV28" s="483"/>
      <c r="AW28" s="483"/>
      <c r="AX28" s="484"/>
      <c r="AY28" s="610" t="s">
        <v>189</v>
      </c>
      <c r="AZ28" s="611"/>
      <c r="BA28" s="611"/>
      <c r="BB28" s="612"/>
      <c r="BC28" s="391" t="s">
        <v>48</v>
      </c>
      <c r="BD28" s="392"/>
      <c r="BE28" s="392"/>
      <c r="BF28" s="392"/>
      <c r="BG28" s="392"/>
      <c r="BH28" s="392"/>
      <c r="BI28" s="392"/>
      <c r="BJ28" s="392"/>
      <c r="BK28" s="392"/>
      <c r="BL28" s="392"/>
      <c r="BM28" s="393"/>
      <c r="BN28" s="394">
        <v>592143</v>
      </c>
      <c r="BO28" s="395"/>
      <c r="BP28" s="395"/>
      <c r="BQ28" s="395"/>
      <c r="BR28" s="395"/>
      <c r="BS28" s="395"/>
      <c r="BT28" s="395"/>
      <c r="BU28" s="396"/>
      <c r="BV28" s="394">
        <v>437137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190</v>
      </c>
      <c r="F29" s="461"/>
      <c r="G29" s="461"/>
      <c r="H29" s="461"/>
      <c r="I29" s="461"/>
      <c r="J29" s="461"/>
      <c r="K29" s="462"/>
      <c r="L29" s="482">
        <v>16</v>
      </c>
      <c r="M29" s="483"/>
      <c r="N29" s="483"/>
      <c r="O29" s="483"/>
      <c r="P29" s="525"/>
      <c r="Q29" s="482">
        <v>2000</v>
      </c>
      <c r="R29" s="483"/>
      <c r="S29" s="483"/>
      <c r="T29" s="483"/>
      <c r="U29" s="483"/>
      <c r="V29" s="525"/>
      <c r="W29" s="585"/>
      <c r="X29" s="586"/>
      <c r="Y29" s="587"/>
      <c r="Z29" s="481" t="s">
        <v>191</v>
      </c>
      <c r="AA29" s="461"/>
      <c r="AB29" s="461"/>
      <c r="AC29" s="461"/>
      <c r="AD29" s="461"/>
      <c r="AE29" s="461"/>
      <c r="AF29" s="461"/>
      <c r="AG29" s="462"/>
      <c r="AH29" s="482">
        <v>182</v>
      </c>
      <c r="AI29" s="483"/>
      <c r="AJ29" s="483"/>
      <c r="AK29" s="483"/>
      <c r="AL29" s="525"/>
      <c r="AM29" s="482">
        <v>539812</v>
      </c>
      <c r="AN29" s="483"/>
      <c r="AO29" s="483"/>
      <c r="AP29" s="483"/>
      <c r="AQ29" s="483"/>
      <c r="AR29" s="525"/>
      <c r="AS29" s="482">
        <v>2966</v>
      </c>
      <c r="AT29" s="483"/>
      <c r="AU29" s="483"/>
      <c r="AV29" s="483"/>
      <c r="AW29" s="483"/>
      <c r="AX29" s="484"/>
      <c r="AY29" s="613"/>
      <c r="AZ29" s="614"/>
      <c r="BA29" s="614"/>
      <c r="BB29" s="615"/>
      <c r="BC29" s="465" t="s">
        <v>192</v>
      </c>
      <c r="BD29" s="466"/>
      <c r="BE29" s="466"/>
      <c r="BF29" s="466"/>
      <c r="BG29" s="466"/>
      <c r="BH29" s="466"/>
      <c r="BI29" s="466"/>
      <c r="BJ29" s="466"/>
      <c r="BK29" s="466"/>
      <c r="BL29" s="466"/>
      <c r="BM29" s="467"/>
      <c r="BN29" s="431">
        <v>72934</v>
      </c>
      <c r="BO29" s="432"/>
      <c r="BP29" s="432"/>
      <c r="BQ29" s="432"/>
      <c r="BR29" s="432"/>
      <c r="BS29" s="432"/>
      <c r="BT29" s="432"/>
      <c r="BU29" s="433"/>
      <c r="BV29" s="431">
        <v>92933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193</v>
      </c>
      <c r="X30" s="592"/>
      <c r="Y30" s="592"/>
      <c r="Z30" s="592"/>
      <c r="AA30" s="592"/>
      <c r="AB30" s="592"/>
      <c r="AC30" s="592"/>
      <c r="AD30" s="592"/>
      <c r="AE30" s="592"/>
      <c r="AF30" s="592"/>
      <c r="AG30" s="593"/>
      <c r="AH30" s="550">
        <v>98.2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515740</v>
      </c>
      <c r="BO30" s="608"/>
      <c r="BP30" s="608"/>
      <c r="BQ30" s="608"/>
      <c r="BR30" s="608"/>
      <c r="BS30" s="608"/>
      <c r="BT30" s="608"/>
      <c r="BU30" s="609"/>
      <c r="BV30" s="607">
        <v>385453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200</v>
      </c>
      <c r="D33" s="455"/>
      <c r="E33" s="420" t="s">
        <v>201</v>
      </c>
      <c r="F33" s="420"/>
      <c r="G33" s="420"/>
      <c r="H33" s="420"/>
      <c r="I33" s="420"/>
      <c r="J33" s="420"/>
      <c r="K33" s="420"/>
      <c r="L33" s="420"/>
      <c r="M33" s="420"/>
      <c r="N33" s="420"/>
      <c r="O33" s="420"/>
      <c r="P33" s="420"/>
      <c r="Q33" s="420"/>
      <c r="R33" s="420"/>
      <c r="S33" s="420"/>
      <c r="T33" s="216"/>
      <c r="U33" s="455" t="s">
        <v>202</v>
      </c>
      <c r="V33" s="455"/>
      <c r="W33" s="420" t="s">
        <v>203</v>
      </c>
      <c r="X33" s="420"/>
      <c r="Y33" s="420"/>
      <c r="Z33" s="420"/>
      <c r="AA33" s="420"/>
      <c r="AB33" s="420"/>
      <c r="AC33" s="420"/>
      <c r="AD33" s="420"/>
      <c r="AE33" s="420"/>
      <c r="AF33" s="420"/>
      <c r="AG33" s="420"/>
      <c r="AH33" s="420"/>
      <c r="AI33" s="420"/>
      <c r="AJ33" s="420"/>
      <c r="AK33" s="420"/>
      <c r="AL33" s="216"/>
      <c r="AM33" s="455" t="s">
        <v>202</v>
      </c>
      <c r="AN33" s="455"/>
      <c r="AO33" s="420" t="s">
        <v>203</v>
      </c>
      <c r="AP33" s="420"/>
      <c r="AQ33" s="420"/>
      <c r="AR33" s="420"/>
      <c r="AS33" s="420"/>
      <c r="AT33" s="420"/>
      <c r="AU33" s="420"/>
      <c r="AV33" s="420"/>
      <c r="AW33" s="420"/>
      <c r="AX33" s="420"/>
      <c r="AY33" s="420"/>
      <c r="AZ33" s="420"/>
      <c r="BA33" s="420"/>
      <c r="BB33" s="420"/>
      <c r="BC33" s="420"/>
      <c r="BD33" s="217"/>
      <c r="BE33" s="420" t="s">
        <v>204</v>
      </c>
      <c r="BF33" s="420"/>
      <c r="BG33" s="420" t="s">
        <v>205</v>
      </c>
      <c r="BH33" s="420"/>
      <c r="BI33" s="420"/>
      <c r="BJ33" s="420"/>
      <c r="BK33" s="420"/>
      <c r="BL33" s="420"/>
      <c r="BM33" s="420"/>
      <c r="BN33" s="420"/>
      <c r="BO33" s="420"/>
      <c r="BP33" s="420"/>
      <c r="BQ33" s="420"/>
      <c r="BR33" s="420"/>
      <c r="BS33" s="420"/>
      <c r="BT33" s="420"/>
      <c r="BU33" s="420"/>
      <c r="BV33" s="217"/>
      <c r="BW33" s="455" t="s">
        <v>204</v>
      </c>
      <c r="BX33" s="455"/>
      <c r="BY33" s="420" t="s">
        <v>206</v>
      </c>
      <c r="BZ33" s="420"/>
      <c r="CA33" s="420"/>
      <c r="CB33" s="420"/>
      <c r="CC33" s="420"/>
      <c r="CD33" s="420"/>
      <c r="CE33" s="420"/>
      <c r="CF33" s="420"/>
      <c r="CG33" s="420"/>
      <c r="CH33" s="420"/>
      <c r="CI33" s="420"/>
      <c r="CJ33" s="420"/>
      <c r="CK33" s="420"/>
      <c r="CL33" s="420"/>
      <c r="CM33" s="420"/>
      <c r="CN33" s="216"/>
      <c r="CO33" s="455" t="s">
        <v>207</v>
      </c>
      <c r="CP33" s="455"/>
      <c r="CQ33" s="420" t="s">
        <v>208</v>
      </c>
      <c r="CR33" s="420"/>
      <c r="CS33" s="420"/>
      <c r="CT33" s="420"/>
      <c r="CU33" s="420"/>
      <c r="CV33" s="420"/>
      <c r="CW33" s="420"/>
      <c r="CX33" s="420"/>
      <c r="CY33" s="420"/>
      <c r="CZ33" s="420"/>
      <c r="DA33" s="420"/>
      <c r="DB33" s="420"/>
      <c r="DC33" s="420"/>
      <c r="DD33" s="420"/>
      <c r="DE33" s="420"/>
      <c r="DF33" s="216"/>
      <c r="DG33" s="619" t="s">
        <v>209</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余市町国民健康保険特別会計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余市町水道事業会計</v>
      </c>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余市町公共下水道特別会計</v>
      </c>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北後志衛生施設組合</v>
      </c>
      <c r="BZ34" s="621"/>
      <c r="CA34" s="621"/>
      <c r="CB34" s="621"/>
      <c r="CC34" s="621"/>
      <c r="CD34" s="621"/>
      <c r="CE34" s="621"/>
      <c r="CF34" s="621"/>
      <c r="CG34" s="621"/>
      <c r="CH34" s="621"/>
      <c r="CI34" s="621"/>
      <c r="CJ34" s="621"/>
      <c r="CK34" s="621"/>
      <c r="CL34" s="621"/>
      <c r="CM34" s="621"/>
      <c r="CN34" s="214"/>
      <c r="CO34" s="620">
        <f>IF(CQ34="","",MAX(C34:D43,U34:V43,AM34:AN43,BE34:BF43,BW34:BX43)+1)</f>
        <v>11</v>
      </c>
      <c r="CP34" s="620"/>
      <c r="CQ34" s="621" t="str">
        <f>IF('各会計、関係団体の財政状況及び健全化判断比率'!BS7="","",'各会計、関係団体の財政状況及び健全化判断比率'!BS7)</f>
        <v>余市振興公社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余市町介護保険特別会計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北しりべし廃棄物処理広域連合</v>
      </c>
      <c r="BZ35" s="621"/>
      <c r="CA35" s="621"/>
      <c r="CB35" s="621"/>
      <c r="CC35" s="621"/>
      <c r="CD35" s="621"/>
      <c r="CE35" s="621"/>
      <c r="CF35" s="621"/>
      <c r="CG35" s="621"/>
      <c r="CH35" s="621"/>
      <c r="CI35" s="621"/>
      <c r="CJ35" s="621"/>
      <c r="CK35" s="621"/>
      <c r="CL35" s="621"/>
      <c r="CM35" s="621"/>
      <c r="CN35" s="214"/>
      <c r="CO35" s="620">
        <f t="shared" ref="CO35:CO43" si="3">IF(CQ35="","",CO34+1)</f>
        <v>12</v>
      </c>
      <c r="CP35" s="620"/>
      <c r="CQ35" s="621" t="str">
        <f>IF('各会計、関係団体の財政状況及び健全化判断比率'!BS8="","",'各会計、関係団体の財政状況及び健全化判断比率'!BS8)</f>
        <v>北後志第一清掃公社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余市町後期高齢者医療特別会計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北後志消防組合</v>
      </c>
      <c r="BZ36" s="621"/>
      <c r="CA36" s="621"/>
      <c r="CB36" s="621"/>
      <c r="CC36" s="621"/>
      <c r="CD36" s="621"/>
      <c r="CE36" s="621"/>
      <c r="CF36" s="621"/>
      <c r="CG36" s="621"/>
      <c r="CH36" s="621"/>
      <c r="CI36" s="621"/>
      <c r="CJ36" s="621"/>
      <c r="CK36" s="621"/>
      <c r="CL36" s="621"/>
      <c r="CM36" s="621"/>
      <c r="CN36" s="214"/>
      <c r="CO36" s="620">
        <f t="shared" si="3"/>
        <v>13</v>
      </c>
      <c r="CP36" s="620"/>
      <c r="CQ36" s="621" t="str">
        <f>IF('各会計、関係団体の財政状況及び健全化判断比率'!BS9="","",'各会計、関係団体の財政状況及び健全化判断比率'!BS9)</f>
        <v>まほろば宅地管理公社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後志教育研修センター</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214</v>
      </c>
    </row>
    <row r="50" spans="5:5">
      <c r="E50" s="188" t="s">
        <v>215</v>
      </c>
    </row>
    <row r="51" spans="5:5">
      <c r="E51" s="188" t="s">
        <v>216</v>
      </c>
    </row>
    <row r="52" spans="5:5">
      <c r="E52" s="188" t="s">
        <v>217</v>
      </c>
    </row>
    <row r="53" spans="5:5"/>
    <row r="54" spans="5:5"/>
    <row r="55" spans="5:5"/>
    <row r="56" spans="5:5"/>
  </sheetData>
  <sheetProtection algorithmName="SHA-512" hashValue="v1rNV2gNx5Qkp98WPVLYOTfie+0d14gdr6IDUge4DhkckK+HyCtofRAb4UZY0dJweExqroJEZ7hAYKk/aInnZA==" saltValue="uOLlekLPL0T9YWSVmbxe8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12" t="s">
        <v>559</v>
      </c>
      <c r="D34" s="1212"/>
      <c r="E34" s="1213"/>
      <c r="F34" s="32" t="s">
        <v>560</v>
      </c>
      <c r="G34" s="33" t="s">
        <v>561</v>
      </c>
      <c r="H34" s="33" t="s">
        <v>562</v>
      </c>
      <c r="I34" s="33" t="s">
        <v>563</v>
      </c>
      <c r="J34" s="34" t="s">
        <v>564</v>
      </c>
      <c r="K34" s="22"/>
      <c r="L34" s="22"/>
      <c r="M34" s="22"/>
      <c r="N34" s="22"/>
      <c r="O34" s="22"/>
      <c r="P34" s="22"/>
    </row>
    <row r="35" spans="1:16" ht="39" customHeight="1">
      <c r="A35" s="22"/>
      <c r="B35" s="35"/>
      <c r="C35" s="1206" t="s">
        <v>565</v>
      </c>
      <c r="D35" s="1207"/>
      <c r="E35" s="1208"/>
      <c r="F35" s="36">
        <v>5.04</v>
      </c>
      <c r="G35" s="37">
        <v>4.62</v>
      </c>
      <c r="H35" s="37">
        <v>4.5999999999999996</v>
      </c>
      <c r="I35" s="37">
        <v>5.24</v>
      </c>
      <c r="J35" s="38">
        <v>5.3</v>
      </c>
      <c r="K35" s="22"/>
      <c r="L35" s="22"/>
      <c r="M35" s="22"/>
      <c r="N35" s="22"/>
      <c r="O35" s="22"/>
      <c r="P35" s="22"/>
    </row>
    <row r="36" spans="1:16" ht="39" customHeight="1">
      <c r="A36" s="22"/>
      <c r="B36" s="35"/>
      <c r="C36" s="1206" t="s">
        <v>566</v>
      </c>
      <c r="D36" s="1207"/>
      <c r="E36" s="1208"/>
      <c r="F36" s="36">
        <v>5.22</v>
      </c>
      <c r="G36" s="37">
        <v>2.63</v>
      </c>
      <c r="H36" s="37">
        <v>3.71</v>
      </c>
      <c r="I36" s="37">
        <v>4.3099999999999996</v>
      </c>
      <c r="J36" s="38">
        <v>4.8499999999999996</v>
      </c>
      <c r="K36" s="22"/>
      <c r="L36" s="22"/>
      <c r="M36" s="22"/>
      <c r="N36" s="22"/>
      <c r="O36" s="22"/>
      <c r="P36" s="22"/>
    </row>
    <row r="37" spans="1:16" ht="39" customHeight="1">
      <c r="A37" s="22"/>
      <c r="B37" s="35"/>
      <c r="C37" s="1206" t="s">
        <v>567</v>
      </c>
      <c r="D37" s="1207"/>
      <c r="E37" s="1208"/>
      <c r="F37" s="36">
        <v>1.81</v>
      </c>
      <c r="G37" s="37">
        <v>0.95</v>
      </c>
      <c r="H37" s="37">
        <v>1.23</v>
      </c>
      <c r="I37" s="37">
        <v>0.8</v>
      </c>
      <c r="J37" s="38">
        <v>1.0900000000000001</v>
      </c>
      <c r="K37" s="22"/>
      <c r="L37" s="22"/>
      <c r="M37" s="22"/>
      <c r="N37" s="22"/>
      <c r="O37" s="22"/>
      <c r="P37" s="22"/>
    </row>
    <row r="38" spans="1:16" ht="39" customHeight="1">
      <c r="A38" s="22"/>
      <c r="B38" s="35"/>
      <c r="C38" s="1206" t="s">
        <v>568</v>
      </c>
      <c r="D38" s="1207"/>
      <c r="E38" s="1208"/>
      <c r="F38" s="36">
        <v>0.64</v>
      </c>
      <c r="G38" s="37">
        <v>0.39</v>
      </c>
      <c r="H38" s="37">
        <v>0.48</v>
      </c>
      <c r="I38" s="37">
        <v>0.8</v>
      </c>
      <c r="J38" s="38">
        <v>0.85</v>
      </c>
      <c r="K38" s="22"/>
      <c r="L38" s="22"/>
      <c r="M38" s="22"/>
      <c r="N38" s="22"/>
      <c r="O38" s="22"/>
      <c r="P38" s="22"/>
    </row>
    <row r="39" spans="1:16" ht="39" customHeight="1">
      <c r="A39" s="22"/>
      <c r="B39" s="35"/>
      <c r="C39" s="1206" t="s">
        <v>569</v>
      </c>
      <c r="D39" s="1207"/>
      <c r="E39" s="1208"/>
      <c r="F39" s="36">
        <v>0</v>
      </c>
      <c r="G39" s="37">
        <v>0</v>
      </c>
      <c r="H39" s="37">
        <v>0</v>
      </c>
      <c r="I39" s="37">
        <v>0</v>
      </c>
      <c r="J39" s="38">
        <v>0</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570</v>
      </c>
      <c r="D42" s="1207"/>
      <c r="E42" s="1208"/>
      <c r="F42" s="36" t="s">
        <v>511</v>
      </c>
      <c r="G42" s="37" t="s">
        <v>511</v>
      </c>
      <c r="H42" s="37" t="s">
        <v>511</v>
      </c>
      <c r="I42" s="37" t="s">
        <v>511</v>
      </c>
      <c r="J42" s="38" t="s">
        <v>511</v>
      </c>
      <c r="K42" s="22"/>
      <c r="L42" s="22"/>
      <c r="M42" s="22"/>
      <c r="N42" s="22"/>
      <c r="O42" s="22"/>
      <c r="P42" s="22"/>
    </row>
    <row r="43" spans="1:16" ht="39" customHeight="1" thickBot="1">
      <c r="A43" s="22"/>
      <c r="B43" s="40"/>
      <c r="C43" s="1209" t="s">
        <v>571</v>
      </c>
      <c r="D43" s="1210"/>
      <c r="E43" s="1211"/>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P68wlteznnF6gy8Q90Nj0YDBq6kvp7lnTepP+lHnujDJjff6reXL1hbLOayAD5EBTFkT1G09CR0xXhv4uY1MQ==" saltValue="VHNQvsuRMJOzT/3UG+1i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14" t="s">
        <v>11</v>
      </c>
      <c r="C45" s="1215"/>
      <c r="D45" s="58"/>
      <c r="E45" s="1220" t="s">
        <v>12</v>
      </c>
      <c r="F45" s="1220"/>
      <c r="G45" s="1220"/>
      <c r="H45" s="1220"/>
      <c r="I45" s="1220"/>
      <c r="J45" s="1221"/>
      <c r="K45" s="59">
        <v>865</v>
      </c>
      <c r="L45" s="60">
        <v>791</v>
      </c>
      <c r="M45" s="60">
        <v>702</v>
      </c>
      <c r="N45" s="60">
        <v>689</v>
      </c>
      <c r="O45" s="61">
        <v>687</v>
      </c>
      <c r="P45" s="48"/>
      <c r="Q45" s="48"/>
      <c r="R45" s="48"/>
      <c r="S45" s="48"/>
      <c r="T45" s="48"/>
      <c r="U45" s="48"/>
    </row>
    <row r="46" spans="1:21" ht="30.75" customHeight="1">
      <c r="A46" s="48"/>
      <c r="B46" s="1216"/>
      <c r="C46" s="1217"/>
      <c r="D46" s="62"/>
      <c r="E46" s="1222" t="s">
        <v>13</v>
      </c>
      <c r="F46" s="1222"/>
      <c r="G46" s="1222"/>
      <c r="H46" s="1222"/>
      <c r="I46" s="1222"/>
      <c r="J46" s="1223"/>
      <c r="K46" s="63" t="s">
        <v>511</v>
      </c>
      <c r="L46" s="64" t="s">
        <v>511</v>
      </c>
      <c r="M46" s="64" t="s">
        <v>511</v>
      </c>
      <c r="N46" s="64" t="s">
        <v>511</v>
      </c>
      <c r="O46" s="65" t="s">
        <v>511</v>
      </c>
      <c r="P46" s="48"/>
      <c r="Q46" s="48"/>
      <c r="R46" s="48"/>
      <c r="S46" s="48"/>
      <c r="T46" s="48"/>
      <c r="U46" s="48"/>
    </row>
    <row r="47" spans="1:21" ht="30.75" customHeight="1">
      <c r="A47" s="48"/>
      <c r="B47" s="1216"/>
      <c r="C47" s="1217"/>
      <c r="D47" s="62"/>
      <c r="E47" s="1222" t="s">
        <v>14</v>
      </c>
      <c r="F47" s="1222"/>
      <c r="G47" s="1222"/>
      <c r="H47" s="1222"/>
      <c r="I47" s="1222"/>
      <c r="J47" s="1223"/>
      <c r="K47" s="63" t="s">
        <v>511</v>
      </c>
      <c r="L47" s="64" t="s">
        <v>511</v>
      </c>
      <c r="M47" s="64" t="s">
        <v>511</v>
      </c>
      <c r="N47" s="64" t="s">
        <v>511</v>
      </c>
      <c r="O47" s="65" t="s">
        <v>511</v>
      </c>
      <c r="P47" s="48"/>
      <c r="Q47" s="48"/>
      <c r="R47" s="48"/>
      <c r="S47" s="48"/>
      <c r="T47" s="48"/>
      <c r="U47" s="48"/>
    </row>
    <row r="48" spans="1:21" ht="30.75" customHeight="1">
      <c r="A48" s="48"/>
      <c r="B48" s="1216"/>
      <c r="C48" s="1217"/>
      <c r="D48" s="62"/>
      <c r="E48" s="1222" t="s">
        <v>15</v>
      </c>
      <c r="F48" s="1222"/>
      <c r="G48" s="1222"/>
      <c r="H48" s="1222"/>
      <c r="I48" s="1222"/>
      <c r="J48" s="1223"/>
      <c r="K48" s="63">
        <v>536</v>
      </c>
      <c r="L48" s="64">
        <v>559</v>
      </c>
      <c r="M48" s="64">
        <v>566</v>
      </c>
      <c r="N48" s="64">
        <v>384</v>
      </c>
      <c r="O48" s="65">
        <v>381</v>
      </c>
      <c r="P48" s="48"/>
      <c r="Q48" s="48"/>
      <c r="R48" s="48"/>
      <c r="S48" s="48"/>
      <c r="T48" s="48"/>
      <c r="U48" s="48"/>
    </row>
    <row r="49" spans="1:21" ht="30.75" customHeight="1">
      <c r="A49" s="48"/>
      <c r="B49" s="1216"/>
      <c r="C49" s="1217"/>
      <c r="D49" s="62"/>
      <c r="E49" s="1222" t="s">
        <v>16</v>
      </c>
      <c r="F49" s="1222"/>
      <c r="G49" s="1222"/>
      <c r="H49" s="1222"/>
      <c r="I49" s="1222"/>
      <c r="J49" s="1223"/>
      <c r="K49" s="63">
        <v>89</v>
      </c>
      <c r="L49" s="64">
        <v>88</v>
      </c>
      <c r="M49" s="64">
        <v>96</v>
      </c>
      <c r="N49" s="64">
        <v>103</v>
      </c>
      <c r="O49" s="65">
        <v>77</v>
      </c>
      <c r="P49" s="48"/>
      <c r="Q49" s="48"/>
      <c r="R49" s="48"/>
      <c r="S49" s="48"/>
      <c r="T49" s="48"/>
      <c r="U49" s="48"/>
    </row>
    <row r="50" spans="1:21" ht="30.75" customHeight="1">
      <c r="A50" s="48"/>
      <c r="B50" s="1216"/>
      <c r="C50" s="1217"/>
      <c r="D50" s="62"/>
      <c r="E50" s="1222" t="s">
        <v>17</v>
      </c>
      <c r="F50" s="1222"/>
      <c r="G50" s="1222"/>
      <c r="H50" s="1222"/>
      <c r="I50" s="1222"/>
      <c r="J50" s="1223"/>
      <c r="K50" s="63">
        <v>57</v>
      </c>
      <c r="L50" s="64">
        <v>40</v>
      </c>
      <c r="M50" s="64">
        <v>39</v>
      </c>
      <c r="N50" s="64">
        <v>35</v>
      </c>
      <c r="O50" s="65">
        <v>24</v>
      </c>
      <c r="P50" s="48"/>
      <c r="Q50" s="48"/>
      <c r="R50" s="48"/>
      <c r="S50" s="48"/>
      <c r="T50" s="48"/>
      <c r="U50" s="48"/>
    </row>
    <row r="51" spans="1:21" ht="30.75" customHeight="1">
      <c r="A51" s="48"/>
      <c r="B51" s="1218"/>
      <c r="C51" s="1219"/>
      <c r="D51" s="66"/>
      <c r="E51" s="1222" t="s">
        <v>18</v>
      </c>
      <c r="F51" s="1222"/>
      <c r="G51" s="1222"/>
      <c r="H51" s="1222"/>
      <c r="I51" s="1222"/>
      <c r="J51" s="1223"/>
      <c r="K51" s="63">
        <v>0</v>
      </c>
      <c r="L51" s="64">
        <v>0</v>
      </c>
      <c r="M51" s="64">
        <v>0</v>
      </c>
      <c r="N51" s="64">
        <v>0</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1050</v>
      </c>
      <c r="L52" s="64">
        <v>980</v>
      </c>
      <c r="M52" s="64">
        <v>932</v>
      </c>
      <c r="N52" s="64">
        <v>906</v>
      </c>
      <c r="O52" s="65">
        <v>888</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497</v>
      </c>
      <c r="L53" s="69">
        <v>498</v>
      </c>
      <c r="M53" s="69">
        <v>471</v>
      </c>
      <c r="N53" s="69">
        <v>305</v>
      </c>
      <c r="O53" s="70">
        <v>281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ARXgmesx5wRbq2VkE8/8U/nYV9WGo9LugdjNANeT5F8UECxuLTW1DckCSD3nnaq2oa7/VHSm1FdiC4zA5YAlg==" saltValue="Ff+z/uK38Tnl33OO7LvM0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40" t="s">
        <v>30</v>
      </c>
      <c r="C41" s="1241"/>
      <c r="D41" s="102"/>
      <c r="E41" s="1246" t="s">
        <v>31</v>
      </c>
      <c r="F41" s="1246"/>
      <c r="G41" s="1246"/>
      <c r="H41" s="1247"/>
      <c r="I41" s="103">
        <v>6854</v>
      </c>
      <c r="J41" s="104">
        <v>6594</v>
      </c>
      <c r="K41" s="104">
        <v>6691</v>
      </c>
      <c r="L41" s="104">
        <v>6537</v>
      </c>
      <c r="M41" s="105">
        <v>6274</v>
      </c>
    </row>
    <row r="42" spans="2:13" ht="27.75" customHeight="1">
      <c r="B42" s="1242"/>
      <c r="C42" s="1243"/>
      <c r="D42" s="106"/>
      <c r="E42" s="1248" t="s">
        <v>32</v>
      </c>
      <c r="F42" s="1248"/>
      <c r="G42" s="1248"/>
      <c r="H42" s="1249"/>
      <c r="I42" s="107">
        <v>182</v>
      </c>
      <c r="J42" s="108">
        <v>146</v>
      </c>
      <c r="K42" s="108">
        <v>110</v>
      </c>
      <c r="L42" s="108">
        <v>78</v>
      </c>
      <c r="M42" s="109">
        <v>55</v>
      </c>
    </row>
    <row r="43" spans="2:13" ht="27.75" customHeight="1">
      <c r="B43" s="1242"/>
      <c r="C43" s="1243"/>
      <c r="D43" s="106"/>
      <c r="E43" s="1248" t="s">
        <v>33</v>
      </c>
      <c r="F43" s="1248"/>
      <c r="G43" s="1248"/>
      <c r="H43" s="1249"/>
      <c r="I43" s="107">
        <v>7334</v>
      </c>
      <c r="J43" s="108">
        <v>7238</v>
      </c>
      <c r="K43" s="108">
        <v>7367</v>
      </c>
      <c r="L43" s="108">
        <v>6861</v>
      </c>
      <c r="M43" s="109">
        <v>6112</v>
      </c>
    </row>
    <row r="44" spans="2:13" ht="27.75" customHeight="1">
      <c r="B44" s="1242"/>
      <c r="C44" s="1243"/>
      <c r="D44" s="106"/>
      <c r="E44" s="1248" t="s">
        <v>34</v>
      </c>
      <c r="F44" s="1248"/>
      <c r="G44" s="1248"/>
      <c r="H44" s="1249"/>
      <c r="I44" s="107">
        <v>533</v>
      </c>
      <c r="J44" s="108">
        <v>452</v>
      </c>
      <c r="K44" s="108">
        <v>361</v>
      </c>
      <c r="L44" s="108">
        <v>262</v>
      </c>
      <c r="M44" s="109">
        <v>182</v>
      </c>
    </row>
    <row r="45" spans="2:13" ht="27.75" customHeight="1">
      <c r="B45" s="1242"/>
      <c r="C45" s="1243"/>
      <c r="D45" s="106"/>
      <c r="E45" s="1248" t="s">
        <v>35</v>
      </c>
      <c r="F45" s="1248"/>
      <c r="G45" s="1248"/>
      <c r="H45" s="1249"/>
      <c r="I45" s="107">
        <v>1568</v>
      </c>
      <c r="J45" s="108">
        <v>1493</v>
      </c>
      <c r="K45" s="108">
        <v>1318</v>
      </c>
      <c r="L45" s="108">
        <v>1282</v>
      </c>
      <c r="M45" s="109">
        <v>1289</v>
      </c>
    </row>
    <row r="46" spans="2:13" ht="27.75" customHeight="1">
      <c r="B46" s="1242"/>
      <c r="C46" s="1243"/>
      <c r="D46" s="110"/>
      <c r="E46" s="1248" t="s">
        <v>36</v>
      </c>
      <c r="F46" s="1248"/>
      <c r="G46" s="1248"/>
      <c r="H46" s="1249"/>
      <c r="I46" s="107">
        <v>8</v>
      </c>
      <c r="J46" s="108">
        <v>7</v>
      </c>
      <c r="K46" s="108">
        <v>6</v>
      </c>
      <c r="L46" s="108">
        <v>5</v>
      </c>
      <c r="M46" s="109">
        <v>4</v>
      </c>
    </row>
    <row r="47" spans="2:13" ht="27.75" customHeight="1">
      <c r="B47" s="1242"/>
      <c r="C47" s="1243"/>
      <c r="D47" s="111"/>
      <c r="E47" s="1250" t="s">
        <v>37</v>
      </c>
      <c r="F47" s="1251"/>
      <c r="G47" s="1251"/>
      <c r="H47" s="1252"/>
      <c r="I47" s="107" t="s">
        <v>511</v>
      </c>
      <c r="J47" s="108" t="s">
        <v>511</v>
      </c>
      <c r="K47" s="108" t="s">
        <v>511</v>
      </c>
      <c r="L47" s="108" t="s">
        <v>511</v>
      </c>
      <c r="M47" s="109" t="s">
        <v>511</v>
      </c>
    </row>
    <row r="48" spans="2:13" ht="27.75" customHeight="1">
      <c r="B48" s="1242"/>
      <c r="C48" s="1243"/>
      <c r="D48" s="106"/>
      <c r="E48" s="1248" t="s">
        <v>38</v>
      </c>
      <c r="F48" s="1248"/>
      <c r="G48" s="1248"/>
      <c r="H48" s="1249"/>
      <c r="I48" s="107" t="s">
        <v>511</v>
      </c>
      <c r="J48" s="108" t="s">
        <v>511</v>
      </c>
      <c r="K48" s="108" t="s">
        <v>511</v>
      </c>
      <c r="L48" s="108" t="s">
        <v>511</v>
      </c>
      <c r="M48" s="109" t="s">
        <v>511</v>
      </c>
    </row>
    <row r="49" spans="2:13" ht="27.75" customHeight="1">
      <c r="B49" s="1244"/>
      <c r="C49" s="1245"/>
      <c r="D49" s="106"/>
      <c r="E49" s="1248" t="s">
        <v>39</v>
      </c>
      <c r="F49" s="1248"/>
      <c r="G49" s="1248"/>
      <c r="H49" s="1249"/>
      <c r="I49" s="107" t="s">
        <v>511</v>
      </c>
      <c r="J49" s="108" t="s">
        <v>511</v>
      </c>
      <c r="K49" s="108" t="s">
        <v>511</v>
      </c>
      <c r="L49" s="108" t="s">
        <v>511</v>
      </c>
      <c r="M49" s="109" t="s">
        <v>511</v>
      </c>
    </row>
    <row r="50" spans="2:13" ht="27.75" customHeight="1">
      <c r="B50" s="1253" t="s">
        <v>40</v>
      </c>
      <c r="C50" s="1254"/>
      <c r="D50" s="112"/>
      <c r="E50" s="1248" t="s">
        <v>41</v>
      </c>
      <c r="F50" s="1248"/>
      <c r="G50" s="1248"/>
      <c r="H50" s="1249"/>
      <c r="I50" s="107">
        <v>1090</v>
      </c>
      <c r="J50" s="108">
        <v>1157</v>
      </c>
      <c r="K50" s="108">
        <v>1067</v>
      </c>
      <c r="L50" s="108">
        <v>1102</v>
      </c>
      <c r="M50" s="109">
        <v>1357</v>
      </c>
    </row>
    <row r="51" spans="2:13" ht="27.75" customHeight="1">
      <c r="B51" s="1242"/>
      <c r="C51" s="1243"/>
      <c r="D51" s="106"/>
      <c r="E51" s="1248" t="s">
        <v>42</v>
      </c>
      <c r="F51" s="1248"/>
      <c r="G51" s="1248"/>
      <c r="H51" s="1249"/>
      <c r="I51" s="107">
        <v>1689</v>
      </c>
      <c r="J51" s="108">
        <v>1656</v>
      </c>
      <c r="K51" s="108">
        <v>1620</v>
      </c>
      <c r="L51" s="108">
        <v>1669</v>
      </c>
      <c r="M51" s="109">
        <v>1621</v>
      </c>
    </row>
    <row r="52" spans="2:13" ht="27.75" customHeight="1">
      <c r="B52" s="1244"/>
      <c r="C52" s="1245"/>
      <c r="D52" s="106"/>
      <c r="E52" s="1248" t="s">
        <v>43</v>
      </c>
      <c r="F52" s="1248"/>
      <c r="G52" s="1248"/>
      <c r="H52" s="1249"/>
      <c r="I52" s="107">
        <v>9442</v>
      </c>
      <c r="J52" s="108">
        <v>9136</v>
      </c>
      <c r="K52" s="108">
        <v>9145</v>
      </c>
      <c r="L52" s="108">
        <v>8880</v>
      </c>
      <c r="M52" s="109">
        <v>8542</v>
      </c>
    </row>
    <row r="53" spans="2:13" ht="27.75" customHeight="1" thickBot="1">
      <c r="B53" s="1255" t="s">
        <v>44</v>
      </c>
      <c r="C53" s="1256"/>
      <c r="D53" s="113"/>
      <c r="E53" s="1257" t="s">
        <v>45</v>
      </c>
      <c r="F53" s="1257"/>
      <c r="G53" s="1257"/>
      <c r="H53" s="1258"/>
      <c r="I53" s="114">
        <v>4259</v>
      </c>
      <c r="J53" s="115">
        <v>3981</v>
      </c>
      <c r="K53" s="115">
        <v>4022</v>
      </c>
      <c r="L53" s="115">
        <v>3373</v>
      </c>
      <c r="M53" s="116">
        <v>2397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S14VYLpIdRMIxnIBsZZ72T2cPsY+MzRQY6xYWBeTi55mB7nz7pgkgh+ksZ8c7Gx17Jk0RI6vJJM7P0bENkBrw==" saltValue="2co7LCaHXHWTR4Sk+1Or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70" zoomScaleNormal="7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267" t="s">
        <v>48</v>
      </c>
      <c r="D55" s="1267"/>
      <c r="E55" s="1268"/>
      <c r="F55" s="128">
        <v>407</v>
      </c>
      <c r="G55" s="128">
        <v>437</v>
      </c>
      <c r="H55" s="129">
        <v>592</v>
      </c>
    </row>
    <row r="56" spans="2:8" ht="52.5" customHeight="1">
      <c r="B56" s="130"/>
      <c r="C56" s="1269" t="s">
        <v>49</v>
      </c>
      <c r="D56" s="1269"/>
      <c r="E56" s="1270"/>
      <c r="F56" s="131">
        <v>83</v>
      </c>
      <c r="G56" s="131">
        <v>93</v>
      </c>
      <c r="H56" s="132">
        <v>73</v>
      </c>
    </row>
    <row r="57" spans="2:8" ht="53.25" customHeight="1">
      <c r="B57" s="130"/>
      <c r="C57" s="1271" t="s">
        <v>50</v>
      </c>
      <c r="D57" s="1271"/>
      <c r="E57" s="1272"/>
      <c r="F57" s="133">
        <v>420</v>
      </c>
      <c r="G57" s="133">
        <v>385</v>
      </c>
      <c r="H57" s="134">
        <v>516</v>
      </c>
    </row>
    <row r="58" spans="2:8" ht="45.75" customHeight="1">
      <c r="B58" s="135"/>
      <c r="C58" s="1259" t="s">
        <v>578</v>
      </c>
      <c r="D58" s="1260"/>
      <c r="E58" s="1261"/>
      <c r="F58" s="136">
        <v>90</v>
      </c>
      <c r="G58" s="136">
        <v>140</v>
      </c>
      <c r="H58" s="137">
        <v>280</v>
      </c>
    </row>
    <row r="59" spans="2:8" ht="45.75" customHeight="1">
      <c r="B59" s="135"/>
      <c r="C59" s="1259" t="s">
        <v>579</v>
      </c>
      <c r="D59" s="1260"/>
      <c r="E59" s="1261"/>
      <c r="F59" s="136">
        <v>111</v>
      </c>
      <c r="G59" s="136">
        <v>97</v>
      </c>
      <c r="H59" s="137">
        <v>98</v>
      </c>
    </row>
    <row r="60" spans="2:8" ht="45.75" customHeight="1">
      <c r="B60" s="135"/>
      <c r="C60" s="1259" t="s">
        <v>580</v>
      </c>
      <c r="D60" s="1260"/>
      <c r="E60" s="1261"/>
      <c r="F60" s="136">
        <v>77</v>
      </c>
      <c r="G60" s="136">
        <v>78</v>
      </c>
      <c r="H60" s="137">
        <v>77</v>
      </c>
    </row>
    <row r="61" spans="2:8" ht="45.75" customHeight="1">
      <c r="B61" s="135"/>
      <c r="C61" s="1259" t="s">
        <v>581</v>
      </c>
      <c r="D61" s="1260"/>
      <c r="E61" s="1261"/>
      <c r="F61" s="136">
        <v>82</v>
      </c>
      <c r="G61" s="136">
        <v>30</v>
      </c>
      <c r="H61" s="137">
        <v>30</v>
      </c>
    </row>
    <row r="62" spans="2:8" ht="45.75" customHeight="1" thickBot="1">
      <c r="B62" s="138"/>
      <c r="C62" s="1262" t="s">
        <v>582</v>
      </c>
      <c r="D62" s="1263"/>
      <c r="E62" s="1264"/>
      <c r="F62" s="139">
        <v>58</v>
      </c>
      <c r="G62" s="139">
        <v>36</v>
      </c>
      <c r="H62" s="140">
        <v>22</v>
      </c>
    </row>
    <row r="63" spans="2:8" ht="52.5" customHeight="1" thickBot="1">
      <c r="B63" s="141"/>
      <c r="C63" s="1265" t="s">
        <v>51</v>
      </c>
      <c r="D63" s="1265"/>
      <c r="E63" s="1266"/>
      <c r="F63" s="142">
        <v>910</v>
      </c>
      <c r="G63" s="142">
        <v>916</v>
      </c>
      <c r="H63" s="143">
        <v>1181</v>
      </c>
    </row>
    <row r="64" spans="2:8" ht="15" customHeight="1"/>
  </sheetData>
  <sheetProtection algorithmName="SHA-512" hashValue="50RK6mAH0VwEpQbcw/O3VDWBrO9+9CPA2JhYLdM0V/xLJgaaBtkhLYgqNALO5JMuJXu7ugnhFB2DkMPctmnVWg==" saltValue="05ru70BP1mMjroz6cygS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549</v>
      </c>
      <c r="G2" s="157"/>
      <c r="H2" s="158"/>
    </row>
    <row r="3" spans="1:8">
      <c r="A3" s="154" t="s">
        <v>542</v>
      </c>
      <c r="B3" s="159"/>
      <c r="C3" s="160"/>
      <c r="D3" s="161">
        <v>19891</v>
      </c>
      <c r="E3" s="162"/>
      <c r="F3" s="163">
        <v>67293</v>
      </c>
      <c r="G3" s="164"/>
      <c r="H3" s="165"/>
    </row>
    <row r="4" spans="1:8">
      <c r="A4" s="166"/>
      <c r="B4" s="167"/>
      <c r="C4" s="168"/>
      <c r="D4" s="169">
        <v>5596</v>
      </c>
      <c r="E4" s="170"/>
      <c r="F4" s="171">
        <v>35076</v>
      </c>
      <c r="G4" s="172"/>
      <c r="H4" s="173"/>
    </row>
    <row r="5" spans="1:8">
      <c r="A5" s="154" t="s">
        <v>544</v>
      </c>
      <c r="B5" s="159"/>
      <c r="C5" s="160"/>
      <c r="D5" s="161">
        <v>15121</v>
      </c>
      <c r="E5" s="162"/>
      <c r="F5" s="163">
        <v>67343</v>
      </c>
      <c r="G5" s="164"/>
      <c r="H5" s="165"/>
    </row>
    <row r="6" spans="1:8">
      <c r="A6" s="166"/>
      <c r="B6" s="167"/>
      <c r="C6" s="168"/>
      <c r="D6" s="169">
        <v>7871</v>
      </c>
      <c r="E6" s="170"/>
      <c r="F6" s="171">
        <v>32865</v>
      </c>
      <c r="G6" s="172"/>
      <c r="H6" s="173"/>
    </row>
    <row r="7" spans="1:8">
      <c r="A7" s="154" t="s">
        <v>545</v>
      </c>
      <c r="B7" s="159"/>
      <c r="C7" s="160"/>
      <c r="D7" s="161">
        <v>26945</v>
      </c>
      <c r="E7" s="162"/>
      <c r="F7" s="163">
        <v>73475</v>
      </c>
      <c r="G7" s="164"/>
      <c r="H7" s="165"/>
    </row>
    <row r="8" spans="1:8">
      <c r="A8" s="166"/>
      <c r="B8" s="167"/>
      <c r="C8" s="168"/>
      <c r="D8" s="169">
        <v>17170</v>
      </c>
      <c r="E8" s="170"/>
      <c r="F8" s="171">
        <v>43072</v>
      </c>
      <c r="G8" s="172"/>
      <c r="H8" s="173"/>
    </row>
    <row r="9" spans="1:8">
      <c r="A9" s="154" t="s">
        <v>546</v>
      </c>
      <c r="B9" s="159"/>
      <c r="C9" s="160"/>
      <c r="D9" s="161">
        <v>35068</v>
      </c>
      <c r="E9" s="162"/>
      <c r="F9" s="163">
        <v>87464</v>
      </c>
      <c r="G9" s="164"/>
      <c r="H9" s="165"/>
    </row>
    <row r="10" spans="1:8">
      <c r="A10" s="166"/>
      <c r="B10" s="167"/>
      <c r="C10" s="168"/>
      <c r="D10" s="169">
        <v>16489</v>
      </c>
      <c r="E10" s="170"/>
      <c r="F10" s="171">
        <v>47479</v>
      </c>
      <c r="G10" s="172"/>
      <c r="H10" s="173"/>
    </row>
    <row r="11" spans="1:8">
      <c r="A11" s="154" t="s">
        <v>547</v>
      </c>
      <c r="B11" s="159"/>
      <c r="C11" s="160"/>
      <c r="D11" s="161">
        <v>29733</v>
      </c>
      <c r="E11" s="162"/>
      <c r="F11" s="163">
        <v>96248</v>
      </c>
      <c r="G11" s="164"/>
      <c r="H11" s="165"/>
    </row>
    <row r="12" spans="1:8">
      <c r="A12" s="166"/>
      <c r="B12" s="167"/>
      <c r="C12" s="174"/>
      <c r="D12" s="169">
        <v>8142</v>
      </c>
      <c r="E12" s="170"/>
      <c r="F12" s="171">
        <v>55768</v>
      </c>
      <c r="G12" s="172"/>
      <c r="H12" s="173"/>
    </row>
    <row r="13" spans="1:8">
      <c r="A13" s="154"/>
      <c r="B13" s="159"/>
      <c r="C13" s="175"/>
      <c r="D13" s="176">
        <v>25352</v>
      </c>
      <c r="E13" s="177"/>
      <c r="F13" s="178">
        <v>78365</v>
      </c>
      <c r="G13" s="179"/>
      <c r="H13" s="165"/>
    </row>
    <row r="14" spans="1:8">
      <c r="A14" s="166"/>
      <c r="B14" s="167"/>
      <c r="C14" s="168"/>
      <c r="D14" s="169">
        <v>11054</v>
      </c>
      <c r="E14" s="170"/>
      <c r="F14" s="171">
        <v>42852</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5.22</v>
      </c>
      <c r="C19" s="180">
        <f>ROUND(VALUE(SUBSTITUTE(実質収支比率等に係る経年分析!G$48,"▲","-")),2)</f>
        <v>2.63</v>
      </c>
      <c r="D19" s="180">
        <f>ROUND(VALUE(SUBSTITUTE(実質収支比率等に係る経年分析!H$48,"▲","-")),2)</f>
        <v>3.71</v>
      </c>
      <c r="E19" s="180">
        <f>ROUND(VALUE(SUBSTITUTE(実質収支比率等に係る経年分析!I$48,"▲","-")),2)</f>
        <v>4.3099999999999996</v>
      </c>
      <c r="F19" s="180">
        <f>ROUND(VALUE(SUBSTITUTE(実質収支比率等に係る経年分析!J$48,"▲","-")),2)</f>
        <v>4.8499999999999996</v>
      </c>
    </row>
    <row r="20" spans="1:11">
      <c r="A20" s="180" t="s">
        <v>55</v>
      </c>
      <c r="B20" s="180">
        <f>ROUND(VALUE(SUBSTITUTE(実質収支比率等に係る経年分析!F$47,"▲","-")),2)</f>
        <v>9</v>
      </c>
      <c r="C20" s="180">
        <f>ROUND(VALUE(SUBSTITUTE(実質収支比率等に係る経年分析!G$47,"▲","-")),2)</f>
        <v>9.09</v>
      </c>
      <c r="D20" s="180">
        <f>ROUND(VALUE(SUBSTITUTE(実質収支比率等に係る経年分析!H$47,"▲","-")),2)</f>
        <v>7.2</v>
      </c>
      <c r="E20" s="180">
        <f>ROUND(VALUE(SUBSTITUTE(実質収支比率等に係る経年分析!I$47,"▲","-")),2)</f>
        <v>7.76</v>
      </c>
      <c r="F20" s="180">
        <f>ROUND(VALUE(SUBSTITUTE(実質収支比率等に係る経年分析!J$47,"▲","-")),2)</f>
        <v>10.27</v>
      </c>
    </row>
    <row r="21" spans="1:11">
      <c r="A21" s="180" t="s">
        <v>56</v>
      </c>
      <c r="B21" s="180">
        <f>IF(ISNUMBER(VALUE(SUBSTITUTE(実質収支比率等に係る経年分析!F$49,"▲","-"))),ROUND(VALUE(SUBSTITUTE(実質収支比率等に係る経年分析!F$49,"▲","-")),2),NA())</f>
        <v>1.25</v>
      </c>
      <c r="C21" s="180">
        <f>IF(ISNUMBER(VALUE(SUBSTITUTE(実質収支比率等に係る経年分析!G$49,"▲","-"))),ROUND(VALUE(SUBSTITUTE(実質収支比率等に係る経年分析!G$49,"▲","-")),2),NA())</f>
        <v>-2.65</v>
      </c>
      <c r="D21" s="180">
        <f>IF(ISNUMBER(VALUE(SUBSTITUTE(実質収支比率等に係る経年分析!H$49,"▲","-"))),ROUND(VALUE(SUBSTITUTE(実質収支比率等に係る経年分析!H$49,"▲","-")),2),NA())</f>
        <v>-0.97</v>
      </c>
      <c r="E21" s="180">
        <f>IF(ISNUMBER(VALUE(SUBSTITUTE(実質収支比率等に係る経年分析!I$49,"▲","-"))),ROUND(VALUE(SUBSTITUTE(実質収支比率等に係る経年分析!I$49,"▲","-")),2),NA())</f>
        <v>1.1200000000000001</v>
      </c>
      <c r="F21" s="180">
        <f>IF(ISNUMBER(VALUE(SUBSTITUTE(実質収支比率等に係る経年分析!J$49,"▲","-"))),ROUND(VALUE(SUBSTITUTE(実質収支比率等に係る経年分析!J$49,"▲","-")),2),NA())</f>
        <v>3.33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余市町後期高齢者医療特別会計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余市町公共下水道特別会計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0.85</v>
      </c>
    </row>
    <row r="33" spans="1:16">
      <c r="A33" s="181" t="str">
        <f>IF(連結実質赤字比率に係る赤字・黒字の構成分析!C$37="",NA(),連結実質赤字比率に係る赤字・黒字の構成分析!C$37)</f>
        <v>余市町介護保険特別会計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1.0900000000000001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4.3099999999999996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4.8499999999999996</v>
      </c>
    </row>
    <row r="35" spans="1:16">
      <c r="A35" s="181" t="str">
        <f>IF(連結実質赤字比率に係る赤字・黒字の構成分析!C$35="",NA(),連結実質赤字比率に係る赤字・黒字の構成分析!C$35)</f>
        <v>余市町水道事業会計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4.5999999999999996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5.3</v>
      </c>
    </row>
    <row r="36" spans="1:16">
      <c r="A36" s="181" t="str">
        <f>IF(連結実質赤字比率に係る赤字・黒字の構成分析!C$34="",NA(),連結実質赤字比率に係る赤字・黒字の構成分析!C$34)</f>
        <v>余市町国民健康保険特別会計</v>
      </c>
      <c r="B36" s="181">
        <f>IF(ROUND(VALUE(SUBSTITUTE(連結実質赤字比率に係る赤字・黒字の構成分析!F$34,"▲", "-")), 2) &lt; 0, ABS(ROUND(VALUE(SUBSTITUTE(連結実質赤字比率に係る赤字・黒字の構成分析!F$34,"▲", "-")), 2)), NA())</f>
        <v>2.04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1.71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2.06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0.79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0.52</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1050</v>
      </c>
      <c r="E42" s="182"/>
      <c r="F42" s="182"/>
      <c r="G42" s="182">
        <f>'実質公債費比率（分子）の構造'!L$52</f>
        <v>980</v>
      </c>
      <c r="H42" s="182"/>
      <c r="I42" s="182"/>
      <c r="J42" s="182">
        <f>'実質公債費比率（分子）の構造'!M$52</f>
        <v>932</v>
      </c>
      <c r="K42" s="182"/>
      <c r="L42" s="182"/>
      <c r="M42" s="182">
        <f>'実質公債費比率（分子）の構造'!N$52</f>
        <v>906</v>
      </c>
      <c r="N42" s="182"/>
      <c r="O42" s="182"/>
      <c r="P42" s="182">
        <f>'実質公債費比率（分子）の構造'!O$52</f>
        <v>888</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57</v>
      </c>
      <c r="C44" s="182"/>
      <c r="D44" s="182"/>
      <c r="E44" s="182">
        <f>'実質公債費比率（分子）の構造'!L$50</f>
        <v>40</v>
      </c>
      <c r="F44" s="182"/>
      <c r="G44" s="182"/>
      <c r="H44" s="182">
        <f>'実質公債費比率（分子）の構造'!M$50</f>
        <v>39</v>
      </c>
      <c r="I44" s="182"/>
      <c r="J44" s="182"/>
      <c r="K44" s="182">
        <f>'実質公債費比率（分子）の構造'!N$50</f>
        <v>35</v>
      </c>
      <c r="L44" s="182"/>
      <c r="M44" s="182"/>
      <c r="N44" s="182">
        <f>'実質公債費比率（分子）の構造'!O$50</f>
        <v>24</v>
      </c>
      <c r="O44" s="182"/>
      <c r="P44" s="182"/>
    </row>
    <row r="45" spans="1:16">
      <c r="A45" s="182" t="s">
        <v>66</v>
      </c>
      <c r="B45" s="182">
        <f>'実質公債費比率（分子）の構造'!K$49</f>
        <v>89</v>
      </c>
      <c r="C45" s="182"/>
      <c r="D45" s="182"/>
      <c r="E45" s="182">
        <f>'実質公債費比率（分子）の構造'!L$49</f>
        <v>88</v>
      </c>
      <c r="F45" s="182"/>
      <c r="G45" s="182"/>
      <c r="H45" s="182">
        <f>'実質公債費比率（分子）の構造'!M$49</f>
        <v>96</v>
      </c>
      <c r="I45" s="182"/>
      <c r="J45" s="182"/>
      <c r="K45" s="182">
        <f>'実質公債費比率（分子）の構造'!N$49</f>
        <v>103</v>
      </c>
      <c r="L45" s="182"/>
      <c r="M45" s="182"/>
      <c r="N45" s="182">
        <f>'実質公債費比率（分子）の構造'!O$49</f>
        <v>77</v>
      </c>
      <c r="O45" s="182"/>
      <c r="P45" s="182"/>
    </row>
    <row r="46" spans="1:16">
      <c r="A46" s="182" t="s">
        <v>67</v>
      </c>
      <c r="B46" s="182">
        <f>'実質公債費比率（分子）の構造'!K$48</f>
        <v>536</v>
      </c>
      <c r="C46" s="182"/>
      <c r="D46" s="182"/>
      <c r="E46" s="182">
        <f>'実質公債費比率（分子）の構造'!L$48</f>
        <v>559</v>
      </c>
      <c r="F46" s="182"/>
      <c r="G46" s="182"/>
      <c r="H46" s="182">
        <f>'実質公債費比率（分子）の構造'!M$48</f>
        <v>566</v>
      </c>
      <c r="I46" s="182"/>
      <c r="J46" s="182"/>
      <c r="K46" s="182">
        <f>'実質公債費比率（分子）の構造'!N$48</f>
        <v>384</v>
      </c>
      <c r="L46" s="182"/>
      <c r="M46" s="182"/>
      <c r="N46" s="182">
        <f>'実質公債費比率（分子）の構造'!O$48</f>
        <v>381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865</v>
      </c>
      <c r="C49" s="182"/>
      <c r="D49" s="182"/>
      <c r="E49" s="182">
        <f>'実質公債費比率（分子）の構造'!L$45</f>
        <v>791</v>
      </c>
      <c r="F49" s="182"/>
      <c r="G49" s="182"/>
      <c r="H49" s="182">
        <f>'実質公債費比率（分子）の構造'!M$45</f>
        <v>702</v>
      </c>
      <c r="I49" s="182"/>
      <c r="J49" s="182"/>
      <c r="K49" s="182">
        <f>'実質公債費比率（分子）の構造'!N$45</f>
        <v>689</v>
      </c>
      <c r="L49" s="182"/>
      <c r="M49" s="182"/>
      <c r="N49" s="182">
        <f>'実質公債費比率（分子）の構造'!O$45</f>
        <v>687</v>
      </c>
      <c r="O49" s="182"/>
      <c r="P49" s="182"/>
    </row>
    <row r="50" spans="1:16">
      <c r="A50" s="182" t="s">
        <v>71</v>
      </c>
      <c r="B50" s="182" t="e">
        <f>NA()</f>
        <v>#N/A</v>
      </c>
      <c r="C50" s="182">
        <f>IF(ISNUMBER('実質公債費比率（分子）の構造'!K$53),'実質公債費比率（分子）の構造'!K$53,NA())</f>
        <v>497</v>
      </c>
      <c r="D50" s="182" t="e">
        <f>NA()</f>
        <v>#N/A</v>
      </c>
      <c r="E50" s="182" t="e">
        <f>NA()</f>
        <v>#N/A</v>
      </c>
      <c r="F50" s="182">
        <f>IF(ISNUMBER('実質公債費比率（分子）の構造'!L$53),'実質公債費比率（分子）の構造'!L$53,NA())</f>
        <v>498</v>
      </c>
      <c r="G50" s="182" t="e">
        <f>NA()</f>
        <v>#N/A</v>
      </c>
      <c r="H50" s="182" t="e">
        <f>NA()</f>
        <v>#N/A</v>
      </c>
      <c r="I50" s="182">
        <f>IF(ISNUMBER('実質公債費比率（分子）の構造'!M$53),'実質公債費比率（分子）の構造'!M$53,NA())</f>
        <v>471</v>
      </c>
      <c r="J50" s="182" t="e">
        <f>NA()</f>
        <v>#N/A</v>
      </c>
      <c r="K50" s="182" t="e">
        <f>NA()</f>
        <v>#N/A</v>
      </c>
      <c r="L50" s="182">
        <f>IF(ISNUMBER('実質公債費比率（分子）の構造'!N$53),'実質公債費比率（分子）の構造'!N$53,NA())</f>
        <v>305</v>
      </c>
      <c r="M50" s="182" t="e">
        <f>NA()</f>
        <v>#N/A</v>
      </c>
      <c r="N50" s="182" t="e">
        <f>NA()</f>
        <v>#N/A</v>
      </c>
      <c r="O50" s="182">
        <f>IF(ISNUMBER('実質公債費比率（分子）の構造'!O$53),'実質公債費比率（分子）の構造'!O$53,NA())</f>
        <v>281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9442</v>
      </c>
      <c r="E56" s="181"/>
      <c r="F56" s="181"/>
      <c r="G56" s="181">
        <f>'将来負担比率（分子）の構造'!J$52</f>
        <v>9136</v>
      </c>
      <c r="H56" s="181"/>
      <c r="I56" s="181"/>
      <c r="J56" s="181">
        <f>'将来負担比率（分子）の構造'!K$52</f>
        <v>9145</v>
      </c>
      <c r="K56" s="181"/>
      <c r="L56" s="181"/>
      <c r="M56" s="181">
        <f>'将来負担比率（分子）の構造'!L$52</f>
        <v>8880</v>
      </c>
      <c r="N56" s="181"/>
      <c r="O56" s="181"/>
      <c r="P56" s="181">
        <f>'将来負担比率（分子）の構造'!M$52</f>
        <v>8542</v>
      </c>
    </row>
    <row r="57" spans="1:16">
      <c r="A57" s="181" t="s">
        <v>42</v>
      </c>
      <c r="B57" s="181"/>
      <c r="C57" s="181"/>
      <c r="D57" s="181">
        <f>'将来負担比率（分子）の構造'!I$51</f>
        <v>1689</v>
      </c>
      <c r="E57" s="181"/>
      <c r="F57" s="181"/>
      <c r="G57" s="181">
        <f>'将来負担比率（分子）の構造'!J$51</f>
        <v>1656</v>
      </c>
      <c r="H57" s="181"/>
      <c r="I57" s="181"/>
      <c r="J57" s="181">
        <f>'将来負担比率（分子）の構造'!K$51</f>
        <v>1620</v>
      </c>
      <c r="K57" s="181"/>
      <c r="L57" s="181"/>
      <c r="M57" s="181">
        <f>'将来負担比率（分子）の構造'!L$51</f>
        <v>1669</v>
      </c>
      <c r="N57" s="181"/>
      <c r="O57" s="181"/>
      <c r="P57" s="181">
        <f>'将来負担比率（分子）の構造'!M$51</f>
        <v>1621</v>
      </c>
    </row>
    <row r="58" spans="1:16">
      <c r="A58" s="181" t="s">
        <v>41</v>
      </c>
      <c r="B58" s="181"/>
      <c r="C58" s="181"/>
      <c r="D58" s="181">
        <f>'将来負担比率（分子）の構造'!I$50</f>
        <v>1090</v>
      </c>
      <c r="E58" s="181"/>
      <c r="F58" s="181"/>
      <c r="G58" s="181">
        <f>'将来負担比率（分子）の構造'!J$50</f>
        <v>1157</v>
      </c>
      <c r="H58" s="181"/>
      <c r="I58" s="181"/>
      <c r="J58" s="181">
        <f>'将来負担比率（分子）の構造'!K$50</f>
        <v>1067</v>
      </c>
      <c r="K58" s="181"/>
      <c r="L58" s="181"/>
      <c r="M58" s="181">
        <f>'将来負担比率（分子）の構造'!L$50</f>
        <v>1102</v>
      </c>
      <c r="N58" s="181"/>
      <c r="O58" s="181"/>
      <c r="P58" s="181">
        <f>'将来負担比率（分子）の構造'!M$50</f>
        <v>1357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8</v>
      </c>
      <c r="C61" s="181"/>
      <c r="D61" s="181"/>
      <c r="E61" s="181">
        <f>'将来負担比率（分子）の構造'!J$46</f>
        <v>7</v>
      </c>
      <c r="F61" s="181"/>
      <c r="G61" s="181"/>
      <c r="H61" s="181">
        <f>'将来負担比率（分子）の構造'!K$46</f>
        <v>6</v>
      </c>
      <c r="I61" s="181"/>
      <c r="J61" s="181"/>
      <c r="K61" s="181">
        <f>'将来負担比率（分子）の構造'!L$46</f>
        <v>5</v>
      </c>
      <c r="L61" s="181"/>
      <c r="M61" s="181"/>
      <c r="N61" s="181">
        <f>'将来負担比率（分子）の構造'!M$46</f>
        <v>4</v>
      </c>
      <c r="O61" s="181"/>
      <c r="P61" s="181"/>
    </row>
    <row r="62" spans="1:16">
      <c r="A62" s="181" t="s">
        <v>35</v>
      </c>
      <c r="B62" s="181">
        <f>'将来負担比率（分子）の構造'!I$45</f>
        <v>1568</v>
      </c>
      <c r="C62" s="181"/>
      <c r="D62" s="181"/>
      <c r="E62" s="181">
        <f>'将来負担比率（分子）の構造'!J$45</f>
        <v>1493</v>
      </c>
      <c r="F62" s="181"/>
      <c r="G62" s="181"/>
      <c r="H62" s="181">
        <f>'将来負担比率（分子）の構造'!K$45</f>
        <v>1318</v>
      </c>
      <c r="I62" s="181"/>
      <c r="J62" s="181"/>
      <c r="K62" s="181">
        <f>'将来負担比率（分子）の構造'!L$45</f>
        <v>1282</v>
      </c>
      <c r="L62" s="181"/>
      <c r="M62" s="181"/>
      <c r="N62" s="181">
        <f>'将来負担比率（分子）の構造'!M$45</f>
        <v>1289</v>
      </c>
      <c r="O62" s="181"/>
      <c r="P62" s="181"/>
    </row>
    <row r="63" spans="1:16">
      <c r="A63" s="181" t="s">
        <v>34</v>
      </c>
      <c r="B63" s="181">
        <f>'将来負担比率（分子）の構造'!I$44</f>
        <v>533</v>
      </c>
      <c r="C63" s="181"/>
      <c r="D63" s="181"/>
      <c r="E63" s="181">
        <f>'将来負担比率（分子）の構造'!J$44</f>
        <v>452</v>
      </c>
      <c r="F63" s="181"/>
      <c r="G63" s="181"/>
      <c r="H63" s="181">
        <f>'将来負担比率（分子）の構造'!K$44</f>
        <v>361</v>
      </c>
      <c r="I63" s="181"/>
      <c r="J63" s="181"/>
      <c r="K63" s="181">
        <f>'将来負担比率（分子）の構造'!L$44</f>
        <v>262</v>
      </c>
      <c r="L63" s="181"/>
      <c r="M63" s="181"/>
      <c r="N63" s="181">
        <f>'将来負担比率（分子）の構造'!M$44</f>
        <v>182</v>
      </c>
      <c r="O63" s="181"/>
      <c r="P63" s="181"/>
    </row>
    <row r="64" spans="1:16">
      <c r="A64" s="181" t="s">
        <v>33</v>
      </c>
      <c r="B64" s="181">
        <f>'将来負担比率（分子）の構造'!I$43</f>
        <v>7334</v>
      </c>
      <c r="C64" s="181"/>
      <c r="D64" s="181"/>
      <c r="E64" s="181">
        <f>'将来負担比率（分子）の構造'!J$43</f>
        <v>7238</v>
      </c>
      <c r="F64" s="181"/>
      <c r="G64" s="181"/>
      <c r="H64" s="181">
        <f>'将来負担比率（分子）の構造'!K$43</f>
        <v>7367</v>
      </c>
      <c r="I64" s="181"/>
      <c r="J64" s="181"/>
      <c r="K64" s="181">
        <f>'将来負担比率（分子）の構造'!L$43</f>
        <v>6861</v>
      </c>
      <c r="L64" s="181"/>
      <c r="M64" s="181"/>
      <c r="N64" s="181">
        <f>'将来負担比率（分子）の構造'!M$43</f>
        <v>6112</v>
      </c>
      <c r="O64" s="181"/>
      <c r="P64" s="181"/>
    </row>
    <row r="65" spans="1:16">
      <c r="A65" s="181" t="s">
        <v>32</v>
      </c>
      <c r="B65" s="181">
        <f>'将来負担比率（分子）の構造'!I$42</f>
        <v>182</v>
      </c>
      <c r="C65" s="181"/>
      <c r="D65" s="181"/>
      <c r="E65" s="181">
        <f>'将来負担比率（分子）の構造'!J$42</f>
        <v>146</v>
      </c>
      <c r="F65" s="181"/>
      <c r="G65" s="181"/>
      <c r="H65" s="181">
        <f>'将来負担比率（分子）の構造'!K$42</f>
        <v>110</v>
      </c>
      <c r="I65" s="181"/>
      <c r="J65" s="181"/>
      <c r="K65" s="181">
        <f>'将来負担比率（分子）の構造'!L$42</f>
        <v>78</v>
      </c>
      <c r="L65" s="181"/>
      <c r="M65" s="181"/>
      <c r="N65" s="181">
        <f>'将来負担比率（分子）の構造'!M$42</f>
        <v>55</v>
      </c>
      <c r="O65" s="181"/>
      <c r="P65" s="181"/>
    </row>
    <row r="66" spans="1:16">
      <c r="A66" s="181" t="s">
        <v>31</v>
      </c>
      <c r="B66" s="181">
        <f>'将来負担比率（分子）の構造'!I$41</f>
        <v>6854</v>
      </c>
      <c r="C66" s="181"/>
      <c r="D66" s="181"/>
      <c r="E66" s="181">
        <f>'将来負担比率（分子）の構造'!J$41</f>
        <v>6594</v>
      </c>
      <c r="F66" s="181"/>
      <c r="G66" s="181"/>
      <c r="H66" s="181">
        <f>'将来負担比率（分子）の構造'!K$41</f>
        <v>6691</v>
      </c>
      <c r="I66" s="181"/>
      <c r="J66" s="181"/>
      <c r="K66" s="181">
        <f>'将来負担比率（分子）の構造'!L$41</f>
        <v>6537</v>
      </c>
      <c r="L66" s="181"/>
      <c r="M66" s="181"/>
      <c r="N66" s="181">
        <f>'将来負担比率（分子）の構造'!M$41</f>
        <v>6274</v>
      </c>
      <c r="O66" s="181"/>
      <c r="P66" s="181"/>
    </row>
    <row r="67" spans="1:16">
      <c r="A67" s="181" t="s">
        <v>75</v>
      </c>
      <c r="B67" s="181" t="e">
        <f>NA()</f>
        <v>#N/A</v>
      </c>
      <c r="C67" s="181">
        <f>IF(ISNUMBER('将来負担比率（分子）の構造'!I$53), IF('将来負担比率（分子）の構造'!I$53 &lt; 0, 0, '将来負担比率（分子）の構造'!I$53), NA())</f>
        <v>4259</v>
      </c>
      <c r="D67" s="181" t="e">
        <f>NA()</f>
        <v>#N/A</v>
      </c>
      <c r="E67" s="181" t="e">
        <f>NA()</f>
        <v>#N/A</v>
      </c>
      <c r="F67" s="181">
        <f>IF(ISNUMBER('将来負担比率（分子）の構造'!J$53), IF('将来負担比率（分子）の構造'!J$53 &lt; 0, 0, '将来負担比率（分子）の構造'!J$53), NA())</f>
        <v>3981</v>
      </c>
      <c r="G67" s="181" t="e">
        <f>NA()</f>
        <v>#N/A</v>
      </c>
      <c r="H67" s="181" t="e">
        <f>NA()</f>
        <v>#N/A</v>
      </c>
      <c r="I67" s="181">
        <f>IF(ISNUMBER('将来負担比率（分子）の構造'!K$53), IF('将来負担比率（分子）の構造'!K$53 &lt; 0, 0, '将来負担比率（分子）の構造'!K$53), NA())</f>
        <v>4022</v>
      </c>
      <c r="J67" s="181" t="e">
        <f>NA()</f>
        <v>#N/A</v>
      </c>
      <c r="K67" s="181" t="e">
        <f>NA()</f>
        <v>#N/A</v>
      </c>
      <c r="L67" s="181">
        <f>IF(ISNUMBER('将来負担比率（分子）の構造'!L$53), IF('将来負担比率（分子）の構造'!L$53 &lt; 0, 0, '将来負担比率（分子）の構造'!L$53), NA())</f>
        <v>3373</v>
      </c>
      <c r="M67" s="181" t="e">
        <f>NA()</f>
        <v>#N/A</v>
      </c>
      <c r="N67" s="181" t="e">
        <f>NA()</f>
        <v>#N/A</v>
      </c>
      <c r="O67" s="181">
        <f>IF(ISNUMBER('将来負担比率（分子）の構造'!M$53), IF('将来負担比率（分子）の構造'!M$53 &lt; 0, 0, '将来負担比率（分子）の構造'!M$53), NA())</f>
        <v>2397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407</v>
      </c>
      <c r="C72" s="185">
        <f>基金残高に係る経年分析!G55</f>
        <v>437</v>
      </c>
      <c r="D72" s="185">
        <f>基金残高に係る経年分析!H55</f>
        <v>592</v>
      </c>
    </row>
    <row r="73" spans="1:16">
      <c r="A73" s="184" t="s">
        <v>78</v>
      </c>
      <c r="B73" s="185">
        <f>基金残高に係る経年分析!F56</f>
        <v>83</v>
      </c>
      <c r="C73" s="185">
        <f>基金残高に係る経年分析!G56</f>
        <v>93</v>
      </c>
      <c r="D73" s="185">
        <f>基金残高に係る経年分析!H56</f>
        <v>73</v>
      </c>
    </row>
    <row r="74" spans="1:16">
      <c r="A74" s="184" t="s">
        <v>79</v>
      </c>
      <c r="B74" s="185">
        <f>基金残高に係る経年分析!F57</f>
        <v>420</v>
      </c>
      <c r="C74" s="185">
        <f>基金残高に係る経年分析!G57</f>
        <v>385</v>
      </c>
      <c r="D74" s="185">
        <f>基金残高に係る経年分析!H57</f>
        <v>516</v>
      </c>
    </row>
  </sheetData>
  <sheetProtection algorithmName="SHA-512" hashValue="JsBsS2o/Cc32W+LdV0Se5LBGcUWnH079flqa8IPt3ktGrBOg/zfVPLGZCzggqUJw6TMsEuwu3aY7cK+1cOj4EQ==" saltValue="dAt+K6XyqKmwPBhP5ZTM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218</v>
      </c>
      <c r="DI1" s="624"/>
      <c r="DJ1" s="624"/>
      <c r="DK1" s="624"/>
      <c r="DL1" s="624"/>
      <c r="DM1" s="624"/>
      <c r="DN1" s="625"/>
      <c r="DO1" s="226"/>
      <c r="DP1" s="623" t="s">
        <v>219</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221</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222</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223</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224</v>
      </c>
      <c r="S4" s="627"/>
      <c r="T4" s="627"/>
      <c r="U4" s="627"/>
      <c r="V4" s="627"/>
      <c r="W4" s="627"/>
      <c r="X4" s="627"/>
      <c r="Y4" s="628"/>
      <c r="Z4" s="626" t="s">
        <v>225</v>
      </c>
      <c r="AA4" s="627"/>
      <c r="AB4" s="627"/>
      <c r="AC4" s="628"/>
      <c r="AD4" s="626" t="s">
        <v>226</v>
      </c>
      <c r="AE4" s="627"/>
      <c r="AF4" s="627"/>
      <c r="AG4" s="627"/>
      <c r="AH4" s="627"/>
      <c r="AI4" s="627"/>
      <c r="AJ4" s="627"/>
      <c r="AK4" s="628"/>
      <c r="AL4" s="626" t="s">
        <v>225</v>
      </c>
      <c r="AM4" s="627"/>
      <c r="AN4" s="627"/>
      <c r="AO4" s="628"/>
      <c r="AP4" s="632" t="s">
        <v>227</v>
      </c>
      <c r="AQ4" s="632"/>
      <c r="AR4" s="632"/>
      <c r="AS4" s="632"/>
      <c r="AT4" s="632"/>
      <c r="AU4" s="632"/>
      <c r="AV4" s="632"/>
      <c r="AW4" s="632"/>
      <c r="AX4" s="632"/>
      <c r="AY4" s="632"/>
      <c r="AZ4" s="632"/>
      <c r="BA4" s="632"/>
      <c r="BB4" s="632"/>
      <c r="BC4" s="632"/>
      <c r="BD4" s="632"/>
      <c r="BE4" s="632"/>
      <c r="BF4" s="632"/>
      <c r="BG4" s="632" t="s">
        <v>228</v>
      </c>
      <c r="BH4" s="632"/>
      <c r="BI4" s="632"/>
      <c r="BJ4" s="632"/>
      <c r="BK4" s="632"/>
      <c r="BL4" s="632"/>
      <c r="BM4" s="632"/>
      <c r="BN4" s="632"/>
      <c r="BO4" s="632" t="s">
        <v>225</v>
      </c>
      <c r="BP4" s="632"/>
      <c r="BQ4" s="632"/>
      <c r="BR4" s="632"/>
      <c r="BS4" s="632" t="s">
        <v>229</v>
      </c>
      <c r="BT4" s="632"/>
      <c r="BU4" s="632"/>
      <c r="BV4" s="632"/>
      <c r="BW4" s="632"/>
      <c r="BX4" s="632"/>
      <c r="BY4" s="632"/>
      <c r="BZ4" s="632"/>
      <c r="CA4" s="632"/>
      <c r="CB4" s="632"/>
      <c r="CD4" s="629" t="s">
        <v>230</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231</v>
      </c>
      <c r="C5" s="634"/>
      <c r="D5" s="634"/>
      <c r="E5" s="634"/>
      <c r="F5" s="634"/>
      <c r="G5" s="634"/>
      <c r="H5" s="634"/>
      <c r="I5" s="634"/>
      <c r="J5" s="634"/>
      <c r="K5" s="634"/>
      <c r="L5" s="634"/>
      <c r="M5" s="634"/>
      <c r="N5" s="634"/>
      <c r="O5" s="634"/>
      <c r="P5" s="634"/>
      <c r="Q5" s="635"/>
      <c r="R5" s="636">
        <v>1789509</v>
      </c>
      <c r="S5" s="637"/>
      <c r="T5" s="637"/>
      <c r="U5" s="637"/>
      <c r="V5" s="637"/>
      <c r="W5" s="637"/>
      <c r="X5" s="637"/>
      <c r="Y5" s="638"/>
      <c r="Z5" s="639">
        <v>15.1</v>
      </c>
      <c r="AA5" s="639"/>
      <c r="AB5" s="639"/>
      <c r="AC5" s="639"/>
      <c r="AD5" s="640">
        <v>1677315</v>
      </c>
      <c r="AE5" s="640"/>
      <c r="AF5" s="640"/>
      <c r="AG5" s="640"/>
      <c r="AH5" s="640"/>
      <c r="AI5" s="640"/>
      <c r="AJ5" s="640"/>
      <c r="AK5" s="640"/>
      <c r="AL5" s="641">
        <v>30.1</v>
      </c>
      <c r="AM5" s="642"/>
      <c r="AN5" s="642"/>
      <c r="AO5" s="643"/>
      <c r="AP5" s="633" t="s">
        <v>232</v>
      </c>
      <c r="AQ5" s="634"/>
      <c r="AR5" s="634"/>
      <c r="AS5" s="634"/>
      <c r="AT5" s="634"/>
      <c r="AU5" s="634"/>
      <c r="AV5" s="634"/>
      <c r="AW5" s="634"/>
      <c r="AX5" s="634"/>
      <c r="AY5" s="634"/>
      <c r="AZ5" s="634"/>
      <c r="BA5" s="634"/>
      <c r="BB5" s="634"/>
      <c r="BC5" s="634"/>
      <c r="BD5" s="634"/>
      <c r="BE5" s="634"/>
      <c r="BF5" s="635"/>
      <c r="BG5" s="647">
        <v>1673815</v>
      </c>
      <c r="BH5" s="648"/>
      <c r="BI5" s="648"/>
      <c r="BJ5" s="648"/>
      <c r="BK5" s="648"/>
      <c r="BL5" s="648"/>
      <c r="BM5" s="648"/>
      <c r="BN5" s="649"/>
      <c r="BO5" s="650">
        <v>93.5</v>
      </c>
      <c r="BP5" s="650"/>
      <c r="BQ5" s="650"/>
      <c r="BR5" s="650"/>
      <c r="BS5" s="651">
        <v>8175</v>
      </c>
      <c r="BT5" s="651"/>
      <c r="BU5" s="651"/>
      <c r="BV5" s="651"/>
      <c r="BW5" s="651"/>
      <c r="BX5" s="651"/>
      <c r="BY5" s="651"/>
      <c r="BZ5" s="651"/>
      <c r="CA5" s="651"/>
      <c r="CB5" s="655"/>
      <c r="CD5" s="629" t="s">
        <v>227</v>
      </c>
      <c r="CE5" s="630"/>
      <c r="CF5" s="630"/>
      <c r="CG5" s="630"/>
      <c r="CH5" s="630"/>
      <c r="CI5" s="630"/>
      <c r="CJ5" s="630"/>
      <c r="CK5" s="630"/>
      <c r="CL5" s="630"/>
      <c r="CM5" s="630"/>
      <c r="CN5" s="630"/>
      <c r="CO5" s="630"/>
      <c r="CP5" s="630"/>
      <c r="CQ5" s="631"/>
      <c r="CR5" s="629" t="s">
        <v>233</v>
      </c>
      <c r="CS5" s="630"/>
      <c r="CT5" s="630"/>
      <c r="CU5" s="630"/>
      <c r="CV5" s="630"/>
      <c r="CW5" s="630"/>
      <c r="CX5" s="630"/>
      <c r="CY5" s="631"/>
      <c r="CZ5" s="629" t="s">
        <v>225</v>
      </c>
      <c r="DA5" s="630"/>
      <c r="DB5" s="630"/>
      <c r="DC5" s="631"/>
      <c r="DD5" s="629" t="s">
        <v>234</v>
      </c>
      <c r="DE5" s="630"/>
      <c r="DF5" s="630"/>
      <c r="DG5" s="630"/>
      <c r="DH5" s="630"/>
      <c r="DI5" s="630"/>
      <c r="DJ5" s="630"/>
      <c r="DK5" s="630"/>
      <c r="DL5" s="630"/>
      <c r="DM5" s="630"/>
      <c r="DN5" s="630"/>
      <c r="DO5" s="630"/>
      <c r="DP5" s="631"/>
      <c r="DQ5" s="629" t="s">
        <v>235</v>
      </c>
      <c r="DR5" s="630"/>
      <c r="DS5" s="630"/>
      <c r="DT5" s="630"/>
      <c r="DU5" s="630"/>
      <c r="DV5" s="630"/>
      <c r="DW5" s="630"/>
      <c r="DX5" s="630"/>
      <c r="DY5" s="630"/>
      <c r="DZ5" s="630"/>
      <c r="EA5" s="630"/>
      <c r="EB5" s="630"/>
      <c r="EC5" s="631"/>
    </row>
    <row r="6" spans="2:143" ht="11.25" customHeight="1">
      <c r="B6" s="644" t="s">
        <v>236</v>
      </c>
      <c r="C6" s="645"/>
      <c r="D6" s="645"/>
      <c r="E6" s="645"/>
      <c r="F6" s="645"/>
      <c r="G6" s="645"/>
      <c r="H6" s="645"/>
      <c r="I6" s="645"/>
      <c r="J6" s="645"/>
      <c r="K6" s="645"/>
      <c r="L6" s="645"/>
      <c r="M6" s="645"/>
      <c r="N6" s="645"/>
      <c r="O6" s="645"/>
      <c r="P6" s="645"/>
      <c r="Q6" s="646"/>
      <c r="R6" s="647">
        <v>88449</v>
      </c>
      <c r="S6" s="648"/>
      <c r="T6" s="648"/>
      <c r="U6" s="648"/>
      <c r="V6" s="648"/>
      <c r="W6" s="648"/>
      <c r="X6" s="648"/>
      <c r="Y6" s="649"/>
      <c r="Z6" s="650">
        <v>0.7</v>
      </c>
      <c r="AA6" s="650"/>
      <c r="AB6" s="650"/>
      <c r="AC6" s="650"/>
      <c r="AD6" s="651">
        <v>88449</v>
      </c>
      <c r="AE6" s="651"/>
      <c r="AF6" s="651"/>
      <c r="AG6" s="651"/>
      <c r="AH6" s="651"/>
      <c r="AI6" s="651"/>
      <c r="AJ6" s="651"/>
      <c r="AK6" s="651"/>
      <c r="AL6" s="652">
        <v>1.6</v>
      </c>
      <c r="AM6" s="653"/>
      <c r="AN6" s="653"/>
      <c r="AO6" s="654"/>
      <c r="AP6" s="644" t="s">
        <v>237</v>
      </c>
      <c r="AQ6" s="645"/>
      <c r="AR6" s="645"/>
      <c r="AS6" s="645"/>
      <c r="AT6" s="645"/>
      <c r="AU6" s="645"/>
      <c r="AV6" s="645"/>
      <c r="AW6" s="645"/>
      <c r="AX6" s="645"/>
      <c r="AY6" s="645"/>
      <c r="AZ6" s="645"/>
      <c r="BA6" s="645"/>
      <c r="BB6" s="645"/>
      <c r="BC6" s="645"/>
      <c r="BD6" s="645"/>
      <c r="BE6" s="645"/>
      <c r="BF6" s="646"/>
      <c r="BG6" s="647">
        <v>1673815</v>
      </c>
      <c r="BH6" s="648"/>
      <c r="BI6" s="648"/>
      <c r="BJ6" s="648"/>
      <c r="BK6" s="648"/>
      <c r="BL6" s="648"/>
      <c r="BM6" s="648"/>
      <c r="BN6" s="649"/>
      <c r="BO6" s="650">
        <v>93.5</v>
      </c>
      <c r="BP6" s="650"/>
      <c r="BQ6" s="650"/>
      <c r="BR6" s="650"/>
      <c r="BS6" s="651">
        <v>8175</v>
      </c>
      <c r="BT6" s="651"/>
      <c r="BU6" s="651"/>
      <c r="BV6" s="651"/>
      <c r="BW6" s="651"/>
      <c r="BX6" s="651"/>
      <c r="BY6" s="651"/>
      <c r="BZ6" s="651"/>
      <c r="CA6" s="651"/>
      <c r="CB6" s="655"/>
      <c r="CD6" s="658" t="s">
        <v>238</v>
      </c>
      <c r="CE6" s="659"/>
      <c r="CF6" s="659"/>
      <c r="CG6" s="659"/>
      <c r="CH6" s="659"/>
      <c r="CI6" s="659"/>
      <c r="CJ6" s="659"/>
      <c r="CK6" s="659"/>
      <c r="CL6" s="659"/>
      <c r="CM6" s="659"/>
      <c r="CN6" s="659"/>
      <c r="CO6" s="659"/>
      <c r="CP6" s="659"/>
      <c r="CQ6" s="660"/>
      <c r="CR6" s="647">
        <v>122256</v>
      </c>
      <c r="CS6" s="648"/>
      <c r="CT6" s="648"/>
      <c r="CU6" s="648"/>
      <c r="CV6" s="648"/>
      <c r="CW6" s="648"/>
      <c r="CX6" s="648"/>
      <c r="CY6" s="649"/>
      <c r="CZ6" s="641">
        <v>1.1000000000000001</v>
      </c>
      <c r="DA6" s="642"/>
      <c r="DB6" s="642"/>
      <c r="DC6" s="661"/>
      <c r="DD6" s="656" t="s">
        <v>137</v>
      </c>
      <c r="DE6" s="648"/>
      <c r="DF6" s="648"/>
      <c r="DG6" s="648"/>
      <c r="DH6" s="648"/>
      <c r="DI6" s="648"/>
      <c r="DJ6" s="648"/>
      <c r="DK6" s="648"/>
      <c r="DL6" s="648"/>
      <c r="DM6" s="648"/>
      <c r="DN6" s="648"/>
      <c r="DO6" s="648"/>
      <c r="DP6" s="649"/>
      <c r="DQ6" s="656">
        <v>122256</v>
      </c>
      <c r="DR6" s="648"/>
      <c r="DS6" s="648"/>
      <c r="DT6" s="648"/>
      <c r="DU6" s="648"/>
      <c r="DV6" s="648"/>
      <c r="DW6" s="648"/>
      <c r="DX6" s="648"/>
      <c r="DY6" s="648"/>
      <c r="DZ6" s="648"/>
      <c r="EA6" s="648"/>
      <c r="EB6" s="648"/>
      <c r="EC6" s="657"/>
    </row>
    <row r="7" spans="2:143" ht="11.25" customHeight="1">
      <c r="B7" s="644" t="s">
        <v>239</v>
      </c>
      <c r="C7" s="645"/>
      <c r="D7" s="645"/>
      <c r="E7" s="645"/>
      <c r="F7" s="645"/>
      <c r="G7" s="645"/>
      <c r="H7" s="645"/>
      <c r="I7" s="645"/>
      <c r="J7" s="645"/>
      <c r="K7" s="645"/>
      <c r="L7" s="645"/>
      <c r="M7" s="645"/>
      <c r="N7" s="645"/>
      <c r="O7" s="645"/>
      <c r="P7" s="645"/>
      <c r="Q7" s="646"/>
      <c r="R7" s="647">
        <v>1436</v>
      </c>
      <c r="S7" s="648"/>
      <c r="T7" s="648"/>
      <c r="U7" s="648"/>
      <c r="V7" s="648"/>
      <c r="W7" s="648"/>
      <c r="X7" s="648"/>
      <c r="Y7" s="649"/>
      <c r="Z7" s="650">
        <v>0</v>
      </c>
      <c r="AA7" s="650"/>
      <c r="AB7" s="650"/>
      <c r="AC7" s="650"/>
      <c r="AD7" s="651">
        <v>1436</v>
      </c>
      <c r="AE7" s="651"/>
      <c r="AF7" s="651"/>
      <c r="AG7" s="651"/>
      <c r="AH7" s="651"/>
      <c r="AI7" s="651"/>
      <c r="AJ7" s="651"/>
      <c r="AK7" s="651"/>
      <c r="AL7" s="652">
        <v>0</v>
      </c>
      <c r="AM7" s="653"/>
      <c r="AN7" s="653"/>
      <c r="AO7" s="654"/>
      <c r="AP7" s="644" t="s">
        <v>240</v>
      </c>
      <c r="AQ7" s="645"/>
      <c r="AR7" s="645"/>
      <c r="AS7" s="645"/>
      <c r="AT7" s="645"/>
      <c r="AU7" s="645"/>
      <c r="AV7" s="645"/>
      <c r="AW7" s="645"/>
      <c r="AX7" s="645"/>
      <c r="AY7" s="645"/>
      <c r="AZ7" s="645"/>
      <c r="BA7" s="645"/>
      <c r="BB7" s="645"/>
      <c r="BC7" s="645"/>
      <c r="BD7" s="645"/>
      <c r="BE7" s="645"/>
      <c r="BF7" s="646"/>
      <c r="BG7" s="647">
        <v>772992</v>
      </c>
      <c r="BH7" s="648"/>
      <c r="BI7" s="648"/>
      <c r="BJ7" s="648"/>
      <c r="BK7" s="648"/>
      <c r="BL7" s="648"/>
      <c r="BM7" s="648"/>
      <c r="BN7" s="649"/>
      <c r="BO7" s="650">
        <v>43.2</v>
      </c>
      <c r="BP7" s="650"/>
      <c r="BQ7" s="650"/>
      <c r="BR7" s="650"/>
      <c r="BS7" s="651">
        <v>8175</v>
      </c>
      <c r="BT7" s="651"/>
      <c r="BU7" s="651"/>
      <c r="BV7" s="651"/>
      <c r="BW7" s="651"/>
      <c r="BX7" s="651"/>
      <c r="BY7" s="651"/>
      <c r="BZ7" s="651"/>
      <c r="CA7" s="651"/>
      <c r="CB7" s="655"/>
      <c r="CD7" s="662" t="s">
        <v>241</v>
      </c>
      <c r="CE7" s="663"/>
      <c r="CF7" s="663"/>
      <c r="CG7" s="663"/>
      <c r="CH7" s="663"/>
      <c r="CI7" s="663"/>
      <c r="CJ7" s="663"/>
      <c r="CK7" s="663"/>
      <c r="CL7" s="663"/>
      <c r="CM7" s="663"/>
      <c r="CN7" s="663"/>
      <c r="CO7" s="663"/>
      <c r="CP7" s="663"/>
      <c r="CQ7" s="664"/>
      <c r="CR7" s="647">
        <v>3570543</v>
      </c>
      <c r="CS7" s="648"/>
      <c r="CT7" s="648"/>
      <c r="CU7" s="648"/>
      <c r="CV7" s="648"/>
      <c r="CW7" s="648"/>
      <c r="CX7" s="648"/>
      <c r="CY7" s="649"/>
      <c r="CZ7" s="650">
        <v>30.9</v>
      </c>
      <c r="DA7" s="650"/>
      <c r="DB7" s="650"/>
      <c r="DC7" s="650"/>
      <c r="DD7" s="656">
        <v>9259</v>
      </c>
      <c r="DE7" s="648"/>
      <c r="DF7" s="648"/>
      <c r="DG7" s="648"/>
      <c r="DH7" s="648"/>
      <c r="DI7" s="648"/>
      <c r="DJ7" s="648"/>
      <c r="DK7" s="648"/>
      <c r="DL7" s="648"/>
      <c r="DM7" s="648"/>
      <c r="DN7" s="648"/>
      <c r="DO7" s="648"/>
      <c r="DP7" s="649"/>
      <c r="DQ7" s="656">
        <v>1007812</v>
      </c>
      <c r="DR7" s="648"/>
      <c r="DS7" s="648"/>
      <c r="DT7" s="648"/>
      <c r="DU7" s="648"/>
      <c r="DV7" s="648"/>
      <c r="DW7" s="648"/>
      <c r="DX7" s="648"/>
      <c r="DY7" s="648"/>
      <c r="DZ7" s="648"/>
      <c r="EA7" s="648"/>
      <c r="EB7" s="648"/>
      <c r="EC7" s="657"/>
    </row>
    <row r="8" spans="2:143" ht="11.25" customHeight="1">
      <c r="B8" s="644" t="s">
        <v>242</v>
      </c>
      <c r="C8" s="645"/>
      <c r="D8" s="645"/>
      <c r="E8" s="645"/>
      <c r="F8" s="645"/>
      <c r="G8" s="645"/>
      <c r="H8" s="645"/>
      <c r="I8" s="645"/>
      <c r="J8" s="645"/>
      <c r="K8" s="645"/>
      <c r="L8" s="645"/>
      <c r="M8" s="645"/>
      <c r="N8" s="645"/>
      <c r="O8" s="645"/>
      <c r="P8" s="645"/>
      <c r="Q8" s="646"/>
      <c r="R8" s="647">
        <v>3481</v>
      </c>
      <c r="S8" s="648"/>
      <c r="T8" s="648"/>
      <c r="U8" s="648"/>
      <c r="V8" s="648"/>
      <c r="W8" s="648"/>
      <c r="X8" s="648"/>
      <c r="Y8" s="649"/>
      <c r="Z8" s="650">
        <v>0</v>
      </c>
      <c r="AA8" s="650"/>
      <c r="AB8" s="650"/>
      <c r="AC8" s="650"/>
      <c r="AD8" s="651">
        <v>3481</v>
      </c>
      <c r="AE8" s="651"/>
      <c r="AF8" s="651"/>
      <c r="AG8" s="651"/>
      <c r="AH8" s="651"/>
      <c r="AI8" s="651"/>
      <c r="AJ8" s="651"/>
      <c r="AK8" s="651"/>
      <c r="AL8" s="652">
        <v>0.1</v>
      </c>
      <c r="AM8" s="653"/>
      <c r="AN8" s="653"/>
      <c r="AO8" s="654"/>
      <c r="AP8" s="644" t="s">
        <v>243</v>
      </c>
      <c r="AQ8" s="645"/>
      <c r="AR8" s="645"/>
      <c r="AS8" s="645"/>
      <c r="AT8" s="645"/>
      <c r="AU8" s="645"/>
      <c r="AV8" s="645"/>
      <c r="AW8" s="645"/>
      <c r="AX8" s="645"/>
      <c r="AY8" s="645"/>
      <c r="AZ8" s="645"/>
      <c r="BA8" s="645"/>
      <c r="BB8" s="645"/>
      <c r="BC8" s="645"/>
      <c r="BD8" s="645"/>
      <c r="BE8" s="645"/>
      <c r="BF8" s="646"/>
      <c r="BG8" s="647">
        <v>29995</v>
      </c>
      <c r="BH8" s="648"/>
      <c r="BI8" s="648"/>
      <c r="BJ8" s="648"/>
      <c r="BK8" s="648"/>
      <c r="BL8" s="648"/>
      <c r="BM8" s="648"/>
      <c r="BN8" s="649"/>
      <c r="BO8" s="650">
        <v>1.7</v>
      </c>
      <c r="BP8" s="650"/>
      <c r="BQ8" s="650"/>
      <c r="BR8" s="650"/>
      <c r="BS8" s="656" t="s">
        <v>244</v>
      </c>
      <c r="BT8" s="648"/>
      <c r="BU8" s="648"/>
      <c r="BV8" s="648"/>
      <c r="BW8" s="648"/>
      <c r="BX8" s="648"/>
      <c r="BY8" s="648"/>
      <c r="BZ8" s="648"/>
      <c r="CA8" s="648"/>
      <c r="CB8" s="657"/>
      <c r="CD8" s="662" t="s">
        <v>245</v>
      </c>
      <c r="CE8" s="663"/>
      <c r="CF8" s="663"/>
      <c r="CG8" s="663"/>
      <c r="CH8" s="663"/>
      <c r="CI8" s="663"/>
      <c r="CJ8" s="663"/>
      <c r="CK8" s="663"/>
      <c r="CL8" s="663"/>
      <c r="CM8" s="663"/>
      <c r="CN8" s="663"/>
      <c r="CO8" s="663"/>
      <c r="CP8" s="663"/>
      <c r="CQ8" s="664"/>
      <c r="CR8" s="647">
        <v>2952878</v>
      </c>
      <c r="CS8" s="648"/>
      <c r="CT8" s="648"/>
      <c r="CU8" s="648"/>
      <c r="CV8" s="648"/>
      <c r="CW8" s="648"/>
      <c r="CX8" s="648"/>
      <c r="CY8" s="649"/>
      <c r="CZ8" s="650">
        <v>25.5</v>
      </c>
      <c r="DA8" s="650"/>
      <c r="DB8" s="650"/>
      <c r="DC8" s="650"/>
      <c r="DD8" s="656">
        <v>11572</v>
      </c>
      <c r="DE8" s="648"/>
      <c r="DF8" s="648"/>
      <c r="DG8" s="648"/>
      <c r="DH8" s="648"/>
      <c r="DI8" s="648"/>
      <c r="DJ8" s="648"/>
      <c r="DK8" s="648"/>
      <c r="DL8" s="648"/>
      <c r="DM8" s="648"/>
      <c r="DN8" s="648"/>
      <c r="DO8" s="648"/>
      <c r="DP8" s="649"/>
      <c r="DQ8" s="656">
        <v>1635590</v>
      </c>
      <c r="DR8" s="648"/>
      <c r="DS8" s="648"/>
      <c r="DT8" s="648"/>
      <c r="DU8" s="648"/>
      <c r="DV8" s="648"/>
      <c r="DW8" s="648"/>
      <c r="DX8" s="648"/>
      <c r="DY8" s="648"/>
      <c r="DZ8" s="648"/>
      <c r="EA8" s="648"/>
      <c r="EB8" s="648"/>
      <c r="EC8" s="657"/>
    </row>
    <row r="9" spans="2:143" ht="11.25" customHeight="1">
      <c r="B9" s="644" t="s">
        <v>246</v>
      </c>
      <c r="C9" s="645"/>
      <c r="D9" s="645"/>
      <c r="E9" s="645"/>
      <c r="F9" s="645"/>
      <c r="G9" s="645"/>
      <c r="H9" s="645"/>
      <c r="I9" s="645"/>
      <c r="J9" s="645"/>
      <c r="K9" s="645"/>
      <c r="L9" s="645"/>
      <c r="M9" s="645"/>
      <c r="N9" s="645"/>
      <c r="O9" s="645"/>
      <c r="P9" s="645"/>
      <c r="Q9" s="646"/>
      <c r="R9" s="647">
        <v>4245</v>
      </c>
      <c r="S9" s="648"/>
      <c r="T9" s="648"/>
      <c r="U9" s="648"/>
      <c r="V9" s="648"/>
      <c r="W9" s="648"/>
      <c r="X9" s="648"/>
      <c r="Y9" s="649"/>
      <c r="Z9" s="650">
        <v>0</v>
      </c>
      <c r="AA9" s="650"/>
      <c r="AB9" s="650"/>
      <c r="AC9" s="650"/>
      <c r="AD9" s="651">
        <v>4245</v>
      </c>
      <c r="AE9" s="651"/>
      <c r="AF9" s="651"/>
      <c r="AG9" s="651"/>
      <c r="AH9" s="651"/>
      <c r="AI9" s="651"/>
      <c r="AJ9" s="651"/>
      <c r="AK9" s="651"/>
      <c r="AL9" s="652">
        <v>0.1</v>
      </c>
      <c r="AM9" s="653"/>
      <c r="AN9" s="653"/>
      <c r="AO9" s="654"/>
      <c r="AP9" s="644" t="s">
        <v>247</v>
      </c>
      <c r="AQ9" s="645"/>
      <c r="AR9" s="645"/>
      <c r="AS9" s="645"/>
      <c r="AT9" s="645"/>
      <c r="AU9" s="645"/>
      <c r="AV9" s="645"/>
      <c r="AW9" s="645"/>
      <c r="AX9" s="645"/>
      <c r="AY9" s="645"/>
      <c r="AZ9" s="645"/>
      <c r="BA9" s="645"/>
      <c r="BB9" s="645"/>
      <c r="BC9" s="645"/>
      <c r="BD9" s="645"/>
      <c r="BE9" s="645"/>
      <c r="BF9" s="646"/>
      <c r="BG9" s="647">
        <v>652279</v>
      </c>
      <c r="BH9" s="648"/>
      <c r="BI9" s="648"/>
      <c r="BJ9" s="648"/>
      <c r="BK9" s="648"/>
      <c r="BL9" s="648"/>
      <c r="BM9" s="648"/>
      <c r="BN9" s="649"/>
      <c r="BO9" s="650">
        <v>36.5</v>
      </c>
      <c r="BP9" s="650"/>
      <c r="BQ9" s="650"/>
      <c r="BR9" s="650"/>
      <c r="BS9" s="656" t="s">
        <v>244</v>
      </c>
      <c r="BT9" s="648"/>
      <c r="BU9" s="648"/>
      <c r="BV9" s="648"/>
      <c r="BW9" s="648"/>
      <c r="BX9" s="648"/>
      <c r="BY9" s="648"/>
      <c r="BZ9" s="648"/>
      <c r="CA9" s="648"/>
      <c r="CB9" s="657"/>
      <c r="CD9" s="662" t="s">
        <v>248</v>
      </c>
      <c r="CE9" s="663"/>
      <c r="CF9" s="663"/>
      <c r="CG9" s="663"/>
      <c r="CH9" s="663"/>
      <c r="CI9" s="663"/>
      <c r="CJ9" s="663"/>
      <c r="CK9" s="663"/>
      <c r="CL9" s="663"/>
      <c r="CM9" s="663"/>
      <c r="CN9" s="663"/>
      <c r="CO9" s="663"/>
      <c r="CP9" s="663"/>
      <c r="CQ9" s="664"/>
      <c r="CR9" s="647">
        <v>829000</v>
      </c>
      <c r="CS9" s="648"/>
      <c r="CT9" s="648"/>
      <c r="CU9" s="648"/>
      <c r="CV9" s="648"/>
      <c r="CW9" s="648"/>
      <c r="CX9" s="648"/>
      <c r="CY9" s="649"/>
      <c r="CZ9" s="650">
        <v>7.2</v>
      </c>
      <c r="DA9" s="650"/>
      <c r="DB9" s="650"/>
      <c r="DC9" s="650"/>
      <c r="DD9" s="656">
        <v>33110</v>
      </c>
      <c r="DE9" s="648"/>
      <c r="DF9" s="648"/>
      <c r="DG9" s="648"/>
      <c r="DH9" s="648"/>
      <c r="DI9" s="648"/>
      <c r="DJ9" s="648"/>
      <c r="DK9" s="648"/>
      <c r="DL9" s="648"/>
      <c r="DM9" s="648"/>
      <c r="DN9" s="648"/>
      <c r="DO9" s="648"/>
      <c r="DP9" s="649"/>
      <c r="DQ9" s="656">
        <v>745392</v>
      </c>
      <c r="DR9" s="648"/>
      <c r="DS9" s="648"/>
      <c r="DT9" s="648"/>
      <c r="DU9" s="648"/>
      <c r="DV9" s="648"/>
      <c r="DW9" s="648"/>
      <c r="DX9" s="648"/>
      <c r="DY9" s="648"/>
      <c r="DZ9" s="648"/>
      <c r="EA9" s="648"/>
      <c r="EB9" s="648"/>
      <c r="EC9" s="657"/>
    </row>
    <row r="10" spans="2:143" ht="11.25" customHeight="1">
      <c r="B10" s="644" t="s">
        <v>249</v>
      </c>
      <c r="C10" s="645"/>
      <c r="D10" s="645"/>
      <c r="E10" s="645"/>
      <c r="F10" s="645"/>
      <c r="G10" s="645"/>
      <c r="H10" s="645"/>
      <c r="I10" s="645"/>
      <c r="J10" s="645"/>
      <c r="K10" s="645"/>
      <c r="L10" s="645"/>
      <c r="M10" s="645"/>
      <c r="N10" s="645"/>
      <c r="O10" s="645"/>
      <c r="P10" s="645"/>
      <c r="Q10" s="646"/>
      <c r="R10" s="647" t="s">
        <v>137</v>
      </c>
      <c r="S10" s="648"/>
      <c r="T10" s="648"/>
      <c r="U10" s="648"/>
      <c r="V10" s="648"/>
      <c r="W10" s="648"/>
      <c r="X10" s="648"/>
      <c r="Y10" s="649"/>
      <c r="Z10" s="650" t="s">
        <v>244</v>
      </c>
      <c r="AA10" s="650"/>
      <c r="AB10" s="650"/>
      <c r="AC10" s="650"/>
      <c r="AD10" s="651" t="s">
        <v>137</v>
      </c>
      <c r="AE10" s="651"/>
      <c r="AF10" s="651"/>
      <c r="AG10" s="651"/>
      <c r="AH10" s="651"/>
      <c r="AI10" s="651"/>
      <c r="AJ10" s="651"/>
      <c r="AK10" s="651"/>
      <c r="AL10" s="652" t="s">
        <v>244</v>
      </c>
      <c r="AM10" s="653"/>
      <c r="AN10" s="653"/>
      <c r="AO10" s="654"/>
      <c r="AP10" s="644" t="s">
        <v>250</v>
      </c>
      <c r="AQ10" s="645"/>
      <c r="AR10" s="645"/>
      <c r="AS10" s="645"/>
      <c r="AT10" s="645"/>
      <c r="AU10" s="645"/>
      <c r="AV10" s="645"/>
      <c r="AW10" s="645"/>
      <c r="AX10" s="645"/>
      <c r="AY10" s="645"/>
      <c r="AZ10" s="645"/>
      <c r="BA10" s="645"/>
      <c r="BB10" s="645"/>
      <c r="BC10" s="645"/>
      <c r="BD10" s="645"/>
      <c r="BE10" s="645"/>
      <c r="BF10" s="646"/>
      <c r="BG10" s="647">
        <v>56636</v>
      </c>
      <c r="BH10" s="648"/>
      <c r="BI10" s="648"/>
      <c r="BJ10" s="648"/>
      <c r="BK10" s="648"/>
      <c r="BL10" s="648"/>
      <c r="BM10" s="648"/>
      <c r="BN10" s="649"/>
      <c r="BO10" s="650">
        <v>3.2</v>
      </c>
      <c r="BP10" s="650"/>
      <c r="BQ10" s="650"/>
      <c r="BR10" s="650"/>
      <c r="BS10" s="656" t="s">
        <v>244</v>
      </c>
      <c r="BT10" s="648"/>
      <c r="BU10" s="648"/>
      <c r="BV10" s="648"/>
      <c r="BW10" s="648"/>
      <c r="BX10" s="648"/>
      <c r="BY10" s="648"/>
      <c r="BZ10" s="648"/>
      <c r="CA10" s="648"/>
      <c r="CB10" s="657"/>
      <c r="CD10" s="662" t="s">
        <v>251</v>
      </c>
      <c r="CE10" s="663"/>
      <c r="CF10" s="663"/>
      <c r="CG10" s="663"/>
      <c r="CH10" s="663"/>
      <c r="CI10" s="663"/>
      <c r="CJ10" s="663"/>
      <c r="CK10" s="663"/>
      <c r="CL10" s="663"/>
      <c r="CM10" s="663"/>
      <c r="CN10" s="663"/>
      <c r="CO10" s="663"/>
      <c r="CP10" s="663"/>
      <c r="CQ10" s="664"/>
      <c r="CR10" s="647">
        <v>32859</v>
      </c>
      <c r="CS10" s="648"/>
      <c r="CT10" s="648"/>
      <c r="CU10" s="648"/>
      <c r="CV10" s="648"/>
      <c r="CW10" s="648"/>
      <c r="CX10" s="648"/>
      <c r="CY10" s="649"/>
      <c r="CZ10" s="650">
        <v>0.3</v>
      </c>
      <c r="DA10" s="650"/>
      <c r="DB10" s="650"/>
      <c r="DC10" s="650"/>
      <c r="DD10" s="656" t="s">
        <v>244</v>
      </c>
      <c r="DE10" s="648"/>
      <c r="DF10" s="648"/>
      <c r="DG10" s="648"/>
      <c r="DH10" s="648"/>
      <c r="DI10" s="648"/>
      <c r="DJ10" s="648"/>
      <c r="DK10" s="648"/>
      <c r="DL10" s="648"/>
      <c r="DM10" s="648"/>
      <c r="DN10" s="648"/>
      <c r="DO10" s="648"/>
      <c r="DP10" s="649"/>
      <c r="DQ10" s="656">
        <v>20612</v>
      </c>
      <c r="DR10" s="648"/>
      <c r="DS10" s="648"/>
      <c r="DT10" s="648"/>
      <c r="DU10" s="648"/>
      <c r="DV10" s="648"/>
      <c r="DW10" s="648"/>
      <c r="DX10" s="648"/>
      <c r="DY10" s="648"/>
      <c r="DZ10" s="648"/>
      <c r="EA10" s="648"/>
      <c r="EB10" s="648"/>
      <c r="EC10" s="657"/>
    </row>
    <row r="11" spans="2:143" ht="11.25" customHeight="1">
      <c r="B11" s="644" t="s">
        <v>252</v>
      </c>
      <c r="C11" s="645"/>
      <c r="D11" s="645"/>
      <c r="E11" s="645"/>
      <c r="F11" s="645"/>
      <c r="G11" s="645"/>
      <c r="H11" s="645"/>
      <c r="I11" s="645"/>
      <c r="J11" s="645"/>
      <c r="K11" s="645"/>
      <c r="L11" s="645"/>
      <c r="M11" s="645"/>
      <c r="N11" s="645"/>
      <c r="O11" s="645"/>
      <c r="P11" s="645"/>
      <c r="Q11" s="646"/>
      <c r="R11" s="647">
        <v>437233</v>
      </c>
      <c r="S11" s="648"/>
      <c r="T11" s="648"/>
      <c r="U11" s="648"/>
      <c r="V11" s="648"/>
      <c r="W11" s="648"/>
      <c r="X11" s="648"/>
      <c r="Y11" s="649"/>
      <c r="Z11" s="652">
        <v>3.7</v>
      </c>
      <c r="AA11" s="653"/>
      <c r="AB11" s="653"/>
      <c r="AC11" s="665"/>
      <c r="AD11" s="656">
        <v>437233</v>
      </c>
      <c r="AE11" s="648"/>
      <c r="AF11" s="648"/>
      <c r="AG11" s="648"/>
      <c r="AH11" s="648"/>
      <c r="AI11" s="648"/>
      <c r="AJ11" s="648"/>
      <c r="AK11" s="649"/>
      <c r="AL11" s="652">
        <v>7.8</v>
      </c>
      <c r="AM11" s="653"/>
      <c r="AN11" s="653"/>
      <c r="AO11" s="654"/>
      <c r="AP11" s="644" t="s">
        <v>253</v>
      </c>
      <c r="AQ11" s="645"/>
      <c r="AR11" s="645"/>
      <c r="AS11" s="645"/>
      <c r="AT11" s="645"/>
      <c r="AU11" s="645"/>
      <c r="AV11" s="645"/>
      <c r="AW11" s="645"/>
      <c r="AX11" s="645"/>
      <c r="AY11" s="645"/>
      <c r="AZ11" s="645"/>
      <c r="BA11" s="645"/>
      <c r="BB11" s="645"/>
      <c r="BC11" s="645"/>
      <c r="BD11" s="645"/>
      <c r="BE11" s="645"/>
      <c r="BF11" s="646"/>
      <c r="BG11" s="647">
        <v>34082</v>
      </c>
      <c r="BH11" s="648"/>
      <c r="BI11" s="648"/>
      <c r="BJ11" s="648"/>
      <c r="BK11" s="648"/>
      <c r="BL11" s="648"/>
      <c r="BM11" s="648"/>
      <c r="BN11" s="649"/>
      <c r="BO11" s="650">
        <v>1.9</v>
      </c>
      <c r="BP11" s="650"/>
      <c r="BQ11" s="650"/>
      <c r="BR11" s="650"/>
      <c r="BS11" s="656">
        <v>8175</v>
      </c>
      <c r="BT11" s="648"/>
      <c r="BU11" s="648"/>
      <c r="BV11" s="648"/>
      <c r="BW11" s="648"/>
      <c r="BX11" s="648"/>
      <c r="BY11" s="648"/>
      <c r="BZ11" s="648"/>
      <c r="CA11" s="648"/>
      <c r="CB11" s="657"/>
      <c r="CD11" s="662" t="s">
        <v>254</v>
      </c>
      <c r="CE11" s="663"/>
      <c r="CF11" s="663"/>
      <c r="CG11" s="663"/>
      <c r="CH11" s="663"/>
      <c r="CI11" s="663"/>
      <c r="CJ11" s="663"/>
      <c r="CK11" s="663"/>
      <c r="CL11" s="663"/>
      <c r="CM11" s="663"/>
      <c r="CN11" s="663"/>
      <c r="CO11" s="663"/>
      <c r="CP11" s="663"/>
      <c r="CQ11" s="664"/>
      <c r="CR11" s="647">
        <v>356743</v>
      </c>
      <c r="CS11" s="648"/>
      <c r="CT11" s="648"/>
      <c r="CU11" s="648"/>
      <c r="CV11" s="648"/>
      <c r="CW11" s="648"/>
      <c r="CX11" s="648"/>
      <c r="CY11" s="649"/>
      <c r="CZ11" s="650">
        <v>3.1</v>
      </c>
      <c r="DA11" s="650"/>
      <c r="DB11" s="650"/>
      <c r="DC11" s="650"/>
      <c r="DD11" s="656">
        <v>72129</v>
      </c>
      <c r="DE11" s="648"/>
      <c r="DF11" s="648"/>
      <c r="DG11" s="648"/>
      <c r="DH11" s="648"/>
      <c r="DI11" s="648"/>
      <c r="DJ11" s="648"/>
      <c r="DK11" s="648"/>
      <c r="DL11" s="648"/>
      <c r="DM11" s="648"/>
      <c r="DN11" s="648"/>
      <c r="DO11" s="648"/>
      <c r="DP11" s="649"/>
      <c r="DQ11" s="656">
        <v>237659</v>
      </c>
      <c r="DR11" s="648"/>
      <c r="DS11" s="648"/>
      <c r="DT11" s="648"/>
      <c r="DU11" s="648"/>
      <c r="DV11" s="648"/>
      <c r="DW11" s="648"/>
      <c r="DX11" s="648"/>
      <c r="DY11" s="648"/>
      <c r="DZ11" s="648"/>
      <c r="EA11" s="648"/>
      <c r="EB11" s="648"/>
      <c r="EC11" s="657"/>
    </row>
    <row r="12" spans="2:143" ht="11.25" customHeight="1">
      <c r="B12" s="644" t="s">
        <v>255</v>
      </c>
      <c r="C12" s="645"/>
      <c r="D12" s="645"/>
      <c r="E12" s="645"/>
      <c r="F12" s="645"/>
      <c r="G12" s="645"/>
      <c r="H12" s="645"/>
      <c r="I12" s="645"/>
      <c r="J12" s="645"/>
      <c r="K12" s="645"/>
      <c r="L12" s="645"/>
      <c r="M12" s="645"/>
      <c r="N12" s="645"/>
      <c r="O12" s="645"/>
      <c r="P12" s="645"/>
      <c r="Q12" s="646"/>
      <c r="R12" s="647">
        <v>618</v>
      </c>
      <c r="S12" s="648"/>
      <c r="T12" s="648"/>
      <c r="U12" s="648"/>
      <c r="V12" s="648"/>
      <c r="W12" s="648"/>
      <c r="X12" s="648"/>
      <c r="Y12" s="649"/>
      <c r="Z12" s="650">
        <v>0</v>
      </c>
      <c r="AA12" s="650"/>
      <c r="AB12" s="650"/>
      <c r="AC12" s="650"/>
      <c r="AD12" s="651">
        <v>618</v>
      </c>
      <c r="AE12" s="651"/>
      <c r="AF12" s="651"/>
      <c r="AG12" s="651"/>
      <c r="AH12" s="651"/>
      <c r="AI12" s="651"/>
      <c r="AJ12" s="651"/>
      <c r="AK12" s="651"/>
      <c r="AL12" s="652">
        <v>0</v>
      </c>
      <c r="AM12" s="653"/>
      <c r="AN12" s="653"/>
      <c r="AO12" s="654"/>
      <c r="AP12" s="644" t="s">
        <v>256</v>
      </c>
      <c r="AQ12" s="645"/>
      <c r="AR12" s="645"/>
      <c r="AS12" s="645"/>
      <c r="AT12" s="645"/>
      <c r="AU12" s="645"/>
      <c r="AV12" s="645"/>
      <c r="AW12" s="645"/>
      <c r="AX12" s="645"/>
      <c r="AY12" s="645"/>
      <c r="AZ12" s="645"/>
      <c r="BA12" s="645"/>
      <c r="BB12" s="645"/>
      <c r="BC12" s="645"/>
      <c r="BD12" s="645"/>
      <c r="BE12" s="645"/>
      <c r="BF12" s="646"/>
      <c r="BG12" s="647">
        <v>676751</v>
      </c>
      <c r="BH12" s="648"/>
      <c r="BI12" s="648"/>
      <c r="BJ12" s="648"/>
      <c r="BK12" s="648"/>
      <c r="BL12" s="648"/>
      <c r="BM12" s="648"/>
      <c r="BN12" s="649"/>
      <c r="BO12" s="650">
        <v>37.799999999999997</v>
      </c>
      <c r="BP12" s="650"/>
      <c r="BQ12" s="650"/>
      <c r="BR12" s="650"/>
      <c r="BS12" s="656" t="s">
        <v>137</v>
      </c>
      <c r="BT12" s="648"/>
      <c r="BU12" s="648"/>
      <c r="BV12" s="648"/>
      <c r="BW12" s="648"/>
      <c r="BX12" s="648"/>
      <c r="BY12" s="648"/>
      <c r="BZ12" s="648"/>
      <c r="CA12" s="648"/>
      <c r="CB12" s="657"/>
      <c r="CD12" s="662" t="s">
        <v>257</v>
      </c>
      <c r="CE12" s="663"/>
      <c r="CF12" s="663"/>
      <c r="CG12" s="663"/>
      <c r="CH12" s="663"/>
      <c r="CI12" s="663"/>
      <c r="CJ12" s="663"/>
      <c r="CK12" s="663"/>
      <c r="CL12" s="663"/>
      <c r="CM12" s="663"/>
      <c r="CN12" s="663"/>
      <c r="CO12" s="663"/>
      <c r="CP12" s="663"/>
      <c r="CQ12" s="664"/>
      <c r="CR12" s="647">
        <v>380350</v>
      </c>
      <c r="CS12" s="648"/>
      <c r="CT12" s="648"/>
      <c r="CU12" s="648"/>
      <c r="CV12" s="648"/>
      <c r="CW12" s="648"/>
      <c r="CX12" s="648"/>
      <c r="CY12" s="649"/>
      <c r="CZ12" s="650">
        <v>3.3</v>
      </c>
      <c r="DA12" s="650"/>
      <c r="DB12" s="650"/>
      <c r="DC12" s="650"/>
      <c r="DD12" s="656">
        <v>15094</v>
      </c>
      <c r="DE12" s="648"/>
      <c r="DF12" s="648"/>
      <c r="DG12" s="648"/>
      <c r="DH12" s="648"/>
      <c r="DI12" s="648"/>
      <c r="DJ12" s="648"/>
      <c r="DK12" s="648"/>
      <c r="DL12" s="648"/>
      <c r="DM12" s="648"/>
      <c r="DN12" s="648"/>
      <c r="DO12" s="648"/>
      <c r="DP12" s="649"/>
      <c r="DQ12" s="656">
        <v>250907</v>
      </c>
      <c r="DR12" s="648"/>
      <c r="DS12" s="648"/>
      <c r="DT12" s="648"/>
      <c r="DU12" s="648"/>
      <c r="DV12" s="648"/>
      <c r="DW12" s="648"/>
      <c r="DX12" s="648"/>
      <c r="DY12" s="648"/>
      <c r="DZ12" s="648"/>
      <c r="EA12" s="648"/>
      <c r="EB12" s="648"/>
      <c r="EC12" s="657"/>
    </row>
    <row r="13" spans="2:143" ht="11.25" customHeight="1">
      <c r="B13" s="644" t="s">
        <v>258</v>
      </c>
      <c r="C13" s="645"/>
      <c r="D13" s="645"/>
      <c r="E13" s="645"/>
      <c r="F13" s="645"/>
      <c r="G13" s="645"/>
      <c r="H13" s="645"/>
      <c r="I13" s="645"/>
      <c r="J13" s="645"/>
      <c r="K13" s="645"/>
      <c r="L13" s="645"/>
      <c r="M13" s="645"/>
      <c r="N13" s="645"/>
      <c r="O13" s="645"/>
      <c r="P13" s="645"/>
      <c r="Q13" s="646"/>
      <c r="R13" s="647" t="s">
        <v>244</v>
      </c>
      <c r="S13" s="648"/>
      <c r="T13" s="648"/>
      <c r="U13" s="648"/>
      <c r="V13" s="648"/>
      <c r="W13" s="648"/>
      <c r="X13" s="648"/>
      <c r="Y13" s="649"/>
      <c r="Z13" s="650" t="s">
        <v>137</v>
      </c>
      <c r="AA13" s="650"/>
      <c r="AB13" s="650"/>
      <c r="AC13" s="650"/>
      <c r="AD13" s="651" t="s">
        <v>244</v>
      </c>
      <c r="AE13" s="651"/>
      <c r="AF13" s="651"/>
      <c r="AG13" s="651"/>
      <c r="AH13" s="651"/>
      <c r="AI13" s="651"/>
      <c r="AJ13" s="651"/>
      <c r="AK13" s="651"/>
      <c r="AL13" s="652" t="s">
        <v>177</v>
      </c>
      <c r="AM13" s="653"/>
      <c r="AN13" s="653"/>
      <c r="AO13" s="654"/>
      <c r="AP13" s="644" t="s">
        <v>259</v>
      </c>
      <c r="AQ13" s="645"/>
      <c r="AR13" s="645"/>
      <c r="AS13" s="645"/>
      <c r="AT13" s="645"/>
      <c r="AU13" s="645"/>
      <c r="AV13" s="645"/>
      <c r="AW13" s="645"/>
      <c r="AX13" s="645"/>
      <c r="AY13" s="645"/>
      <c r="AZ13" s="645"/>
      <c r="BA13" s="645"/>
      <c r="BB13" s="645"/>
      <c r="BC13" s="645"/>
      <c r="BD13" s="645"/>
      <c r="BE13" s="645"/>
      <c r="BF13" s="646"/>
      <c r="BG13" s="647">
        <v>667563</v>
      </c>
      <c r="BH13" s="648"/>
      <c r="BI13" s="648"/>
      <c r="BJ13" s="648"/>
      <c r="BK13" s="648"/>
      <c r="BL13" s="648"/>
      <c r="BM13" s="648"/>
      <c r="BN13" s="649"/>
      <c r="BO13" s="650">
        <v>37.299999999999997</v>
      </c>
      <c r="BP13" s="650"/>
      <c r="BQ13" s="650"/>
      <c r="BR13" s="650"/>
      <c r="BS13" s="656" t="s">
        <v>137</v>
      </c>
      <c r="BT13" s="648"/>
      <c r="BU13" s="648"/>
      <c r="BV13" s="648"/>
      <c r="BW13" s="648"/>
      <c r="BX13" s="648"/>
      <c r="BY13" s="648"/>
      <c r="BZ13" s="648"/>
      <c r="CA13" s="648"/>
      <c r="CB13" s="657"/>
      <c r="CD13" s="662" t="s">
        <v>260</v>
      </c>
      <c r="CE13" s="663"/>
      <c r="CF13" s="663"/>
      <c r="CG13" s="663"/>
      <c r="CH13" s="663"/>
      <c r="CI13" s="663"/>
      <c r="CJ13" s="663"/>
      <c r="CK13" s="663"/>
      <c r="CL13" s="663"/>
      <c r="CM13" s="663"/>
      <c r="CN13" s="663"/>
      <c r="CO13" s="663"/>
      <c r="CP13" s="663"/>
      <c r="CQ13" s="664"/>
      <c r="CR13" s="647">
        <v>1054263</v>
      </c>
      <c r="CS13" s="648"/>
      <c r="CT13" s="648"/>
      <c r="CU13" s="648"/>
      <c r="CV13" s="648"/>
      <c r="CW13" s="648"/>
      <c r="CX13" s="648"/>
      <c r="CY13" s="649"/>
      <c r="CZ13" s="650">
        <v>9.1</v>
      </c>
      <c r="DA13" s="650"/>
      <c r="DB13" s="650"/>
      <c r="DC13" s="650"/>
      <c r="DD13" s="656">
        <v>134214</v>
      </c>
      <c r="DE13" s="648"/>
      <c r="DF13" s="648"/>
      <c r="DG13" s="648"/>
      <c r="DH13" s="648"/>
      <c r="DI13" s="648"/>
      <c r="DJ13" s="648"/>
      <c r="DK13" s="648"/>
      <c r="DL13" s="648"/>
      <c r="DM13" s="648"/>
      <c r="DN13" s="648"/>
      <c r="DO13" s="648"/>
      <c r="DP13" s="649"/>
      <c r="DQ13" s="656">
        <v>820855</v>
      </c>
      <c r="DR13" s="648"/>
      <c r="DS13" s="648"/>
      <c r="DT13" s="648"/>
      <c r="DU13" s="648"/>
      <c r="DV13" s="648"/>
      <c r="DW13" s="648"/>
      <c r="DX13" s="648"/>
      <c r="DY13" s="648"/>
      <c r="DZ13" s="648"/>
      <c r="EA13" s="648"/>
      <c r="EB13" s="648"/>
      <c r="EC13" s="657"/>
    </row>
    <row r="14" spans="2:143" ht="11.25" customHeight="1">
      <c r="B14" s="644" t="s">
        <v>261</v>
      </c>
      <c r="C14" s="645"/>
      <c r="D14" s="645"/>
      <c r="E14" s="645"/>
      <c r="F14" s="645"/>
      <c r="G14" s="645"/>
      <c r="H14" s="645"/>
      <c r="I14" s="645"/>
      <c r="J14" s="645"/>
      <c r="K14" s="645"/>
      <c r="L14" s="645"/>
      <c r="M14" s="645"/>
      <c r="N14" s="645"/>
      <c r="O14" s="645"/>
      <c r="P14" s="645"/>
      <c r="Q14" s="646"/>
      <c r="R14" s="647" t="s">
        <v>137</v>
      </c>
      <c r="S14" s="648"/>
      <c r="T14" s="648"/>
      <c r="U14" s="648"/>
      <c r="V14" s="648"/>
      <c r="W14" s="648"/>
      <c r="X14" s="648"/>
      <c r="Y14" s="649"/>
      <c r="Z14" s="650" t="s">
        <v>137</v>
      </c>
      <c r="AA14" s="650"/>
      <c r="AB14" s="650"/>
      <c r="AC14" s="650"/>
      <c r="AD14" s="651" t="s">
        <v>137</v>
      </c>
      <c r="AE14" s="651"/>
      <c r="AF14" s="651"/>
      <c r="AG14" s="651"/>
      <c r="AH14" s="651"/>
      <c r="AI14" s="651"/>
      <c r="AJ14" s="651"/>
      <c r="AK14" s="651"/>
      <c r="AL14" s="652" t="s">
        <v>177</v>
      </c>
      <c r="AM14" s="653"/>
      <c r="AN14" s="653"/>
      <c r="AO14" s="654"/>
      <c r="AP14" s="644" t="s">
        <v>262</v>
      </c>
      <c r="AQ14" s="645"/>
      <c r="AR14" s="645"/>
      <c r="AS14" s="645"/>
      <c r="AT14" s="645"/>
      <c r="AU14" s="645"/>
      <c r="AV14" s="645"/>
      <c r="AW14" s="645"/>
      <c r="AX14" s="645"/>
      <c r="AY14" s="645"/>
      <c r="AZ14" s="645"/>
      <c r="BA14" s="645"/>
      <c r="BB14" s="645"/>
      <c r="BC14" s="645"/>
      <c r="BD14" s="645"/>
      <c r="BE14" s="645"/>
      <c r="BF14" s="646"/>
      <c r="BG14" s="647">
        <v>44674</v>
      </c>
      <c r="BH14" s="648"/>
      <c r="BI14" s="648"/>
      <c r="BJ14" s="648"/>
      <c r="BK14" s="648"/>
      <c r="BL14" s="648"/>
      <c r="BM14" s="648"/>
      <c r="BN14" s="649"/>
      <c r="BO14" s="650">
        <v>2.5</v>
      </c>
      <c r="BP14" s="650"/>
      <c r="BQ14" s="650"/>
      <c r="BR14" s="650"/>
      <c r="BS14" s="656" t="s">
        <v>244</v>
      </c>
      <c r="BT14" s="648"/>
      <c r="BU14" s="648"/>
      <c r="BV14" s="648"/>
      <c r="BW14" s="648"/>
      <c r="BX14" s="648"/>
      <c r="BY14" s="648"/>
      <c r="BZ14" s="648"/>
      <c r="CA14" s="648"/>
      <c r="CB14" s="657"/>
      <c r="CD14" s="662" t="s">
        <v>263</v>
      </c>
      <c r="CE14" s="663"/>
      <c r="CF14" s="663"/>
      <c r="CG14" s="663"/>
      <c r="CH14" s="663"/>
      <c r="CI14" s="663"/>
      <c r="CJ14" s="663"/>
      <c r="CK14" s="663"/>
      <c r="CL14" s="663"/>
      <c r="CM14" s="663"/>
      <c r="CN14" s="663"/>
      <c r="CO14" s="663"/>
      <c r="CP14" s="663"/>
      <c r="CQ14" s="664"/>
      <c r="CR14" s="647">
        <v>509040</v>
      </c>
      <c r="CS14" s="648"/>
      <c r="CT14" s="648"/>
      <c r="CU14" s="648"/>
      <c r="CV14" s="648"/>
      <c r="CW14" s="648"/>
      <c r="CX14" s="648"/>
      <c r="CY14" s="649"/>
      <c r="CZ14" s="650">
        <v>4.4000000000000004</v>
      </c>
      <c r="DA14" s="650"/>
      <c r="DB14" s="650"/>
      <c r="DC14" s="650"/>
      <c r="DD14" s="656" t="s">
        <v>244</v>
      </c>
      <c r="DE14" s="648"/>
      <c r="DF14" s="648"/>
      <c r="DG14" s="648"/>
      <c r="DH14" s="648"/>
      <c r="DI14" s="648"/>
      <c r="DJ14" s="648"/>
      <c r="DK14" s="648"/>
      <c r="DL14" s="648"/>
      <c r="DM14" s="648"/>
      <c r="DN14" s="648"/>
      <c r="DO14" s="648"/>
      <c r="DP14" s="649"/>
      <c r="DQ14" s="656">
        <v>463261</v>
      </c>
      <c r="DR14" s="648"/>
      <c r="DS14" s="648"/>
      <c r="DT14" s="648"/>
      <c r="DU14" s="648"/>
      <c r="DV14" s="648"/>
      <c r="DW14" s="648"/>
      <c r="DX14" s="648"/>
      <c r="DY14" s="648"/>
      <c r="DZ14" s="648"/>
      <c r="EA14" s="648"/>
      <c r="EB14" s="648"/>
      <c r="EC14" s="657"/>
    </row>
    <row r="15" spans="2:143" ht="11.25" customHeight="1">
      <c r="B15" s="644" t="s">
        <v>264</v>
      </c>
      <c r="C15" s="645"/>
      <c r="D15" s="645"/>
      <c r="E15" s="645"/>
      <c r="F15" s="645"/>
      <c r="G15" s="645"/>
      <c r="H15" s="645"/>
      <c r="I15" s="645"/>
      <c r="J15" s="645"/>
      <c r="K15" s="645"/>
      <c r="L15" s="645"/>
      <c r="M15" s="645"/>
      <c r="N15" s="645"/>
      <c r="O15" s="645"/>
      <c r="P15" s="645"/>
      <c r="Q15" s="646"/>
      <c r="R15" s="647" t="s">
        <v>244</v>
      </c>
      <c r="S15" s="648"/>
      <c r="T15" s="648"/>
      <c r="U15" s="648"/>
      <c r="V15" s="648"/>
      <c r="W15" s="648"/>
      <c r="X15" s="648"/>
      <c r="Y15" s="649"/>
      <c r="Z15" s="650" t="s">
        <v>244</v>
      </c>
      <c r="AA15" s="650"/>
      <c r="AB15" s="650"/>
      <c r="AC15" s="650"/>
      <c r="AD15" s="651" t="s">
        <v>244</v>
      </c>
      <c r="AE15" s="651"/>
      <c r="AF15" s="651"/>
      <c r="AG15" s="651"/>
      <c r="AH15" s="651"/>
      <c r="AI15" s="651"/>
      <c r="AJ15" s="651"/>
      <c r="AK15" s="651"/>
      <c r="AL15" s="652" t="s">
        <v>137</v>
      </c>
      <c r="AM15" s="653"/>
      <c r="AN15" s="653"/>
      <c r="AO15" s="654"/>
      <c r="AP15" s="644" t="s">
        <v>265</v>
      </c>
      <c r="AQ15" s="645"/>
      <c r="AR15" s="645"/>
      <c r="AS15" s="645"/>
      <c r="AT15" s="645"/>
      <c r="AU15" s="645"/>
      <c r="AV15" s="645"/>
      <c r="AW15" s="645"/>
      <c r="AX15" s="645"/>
      <c r="AY15" s="645"/>
      <c r="AZ15" s="645"/>
      <c r="BA15" s="645"/>
      <c r="BB15" s="645"/>
      <c r="BC15" s="645"/>
      <c r="BD15" s="645"/>
      <c r="BE15" s="645"/>
      <c r="BF15" s="646"/>
      <c r="BG15" s="647">
        <v>179398</v>
      </c>
      <c r="BH15" s="648"/>
      <c r="BI15" s="648"/>
      <c r="BJ15" s="648"/>
      <c r="BK15" s="648"/>
      <c r="BL15" s="648"/>
      <c r="BM15" s="648"/>
      <c r="BN15" s="649"/>
      <c r="BO15" s="650">
        <v>10</v>
      </c>
      <c r="BP15" s="650"/>
      <c r="BQ15" s="650"/>
      <c r="BR15" s="650"/>
      <c r="BS15" s="656" t="s">
        <v>177</v>
      </c>
      <c r="BT15" s="648"/>
      <c r="BU15" s="648"/>
      <c r="BV15" s="648"/>
      <c r="BW15" s="648"/>
      <c r="BX15" s="648"/>
      <c r="BY15" s="648"/>
      <c r="BZ15" s="648"/>
      <c r="CA15" s="648"/>
      <c r="CB15" s="657"/>
      <c r="CD15" s="662" t="s">
        <v>266</v>
      </c>
      <c r="CE15" s="663"/>
      <c r="CF15" s="663"/>
      <c r="CG15" s="663"/>
      <c r="CH15" s="663"/>
      <c r="CI15" s="663"/>
      <c r="CJ15" s="663"/>
      <c r="CK15" s="663"/>
      <c r="CL15" s="663"/>
      <c r="CM15" s="663"/>
      <c r="CN15" s="663"/>
      <c r="CO15" s="663"/>
      <c r="CP15" s="663"/>
      <c r="CQ15" s="664"/>
      <c r="CR15" s="647">
        <v>1074127</v>
      </c>
      <c r="CS15" s="648"/>
      <c r="CT15" s="648"/>
      <c r="CU15" s="648"/>
      <c r="CV15" s="648"/>
      <c r="CW15" s="648"/>
      <c r="CX15" s="648"/>
      <c r="CY15" s="649"/>
      <c r="CZ15" s="650">
        <v>9.3000000000000007</v>
      </c>
      <c r="DA15" s="650"/>
      <c r="DB15" s="650"/>
      <c r="DC15" s="650"/>
      <c r="DD15" s="656">
        <v>267332</v>
      </c>
      <c r="DE15" s="648"/>
      <c r="DF15" s="648"/>
      <c r="DG15" s="648"/>
      <c r="DH15" s="648"/>
      <c r="DI15" s="648"/>
      <c r="DJ15" s="648"/>
      <c r="DK15" s="648"/>
      <c r="DL15" s="648"/>
      <c r="DM15" s="648"/>
      <c r="DN15" s="648"/>
      <c r="DO15" s="648"/>
      <c r="DP15" s="649"/>
      <c r="DQ15" s="656">
        <v>645111</v>
      </c>
      <c r="DR15" s="648"/>
      <c r="DS15" s="648"/>
      <c r="DT15" s="648"/>
      <c r="DU15" s="648"/>
      <c r="DV15" s="648"/>
      <c r="DW15" s="648"/>
      <c r="DX15" s="648"/>
      <c r="DY15" s="648"/>
      <c r="DZ15" s="648"/>
      <c r="EA15" s="648"/>
      <c r="EB15" s="648"/>
      <c r="EC15" s="657"/>
    </row>
    <row r="16" spans="2:143" ht="11.25" customHeight="1">
      <c r="B16" s="644" t="s">
        <v>267</v>
      </c>
      <c r="C16" s="645"/>
      <c r="D16" s="645"/>
      <c r="E16" s="645"/>
      <c r="F16" s="645"/>
      <c r="G16" s="645"/>
      <c r="H16" s="645"/>
      <c r="I16" s="645"/>
      <c r="J16" s="645"/>
      <c r="K16" s="645"/>
      <c r="L16" s="645"/>
      <c r="M16" s="645"/>
      <c r="N16" s="645"/>
      <c r="O16" s="645"/>
      <c r="P16" s="645"/>
      <c r="Q16" s="646"/>
      <c r="R16" s="647">
        <v>5913</v>
      </c>
      <c r="S16" s="648"/>
      <c r="T16" s="648"/>
      <c r="U16" s="648"/>
      <c r="V16" s="648"/>
      <c r="W16" s="648"/>
      <c r="X16" s="648"/>
      <c r="Y16" s="649"/>
      <c r="Z16" s="650">
        <v>0</v>
      </c>
      <c r="AA16" s="650"/>
      <c r="AB16" s="650"/>
      <c r="AC16" s="650"/>
      <c r="AD16" s="651">
        <v>5913</v>
      </c>
      <c r="AE16" s="651"/>
      <c r="AF16" s="651"/>
      <c r="AG16" s="651"/>
      <c r="AH16" s="651"/>
      <c r="AI16" s="651"/>
      <c r="AJ16" s="651"/>
      <c r="AK16" s="651"/>
      <c r="AL16" s="652">
        <v>0.1</v>
      </c>
      <c r="AM16" s="653"/>
      <c r="AN16" s="653"/>
      <c r="AO16" s="654"/>
      <c r="AP16" s="644" t="s">
        <v>268</v>
      </c>
      <c r="AQ16" s="645"/>
      <c r="AR16" s="645"/>
      <c r="AS16" s="645"/>
      <c r="AT16" s="645"/>
      <c r="AU16" s="645"/>
      <c r="AV16" s="645"/>
      <c r="AW16" s="645"/>
      <c r="AX16" s="645"/>
      <c r="AY16" s="645"/>
      <c r="AZ16" s="645"/>
      <c r="BA16" s="645"/>
      <c r="BB16" s="645"/>
      <c r="BC16" s="645"/>
      <c r="BD16" s="645"/>
      <c r="BE16" s="645"/>
      <c r="BF16" s="646"/>
      <c r="BG16" s="647" t="s">
        <v>137</v>
      </c>
      <c r="BH16" s="648"/>
      <c r="BI16" s="648"/>
      <c r="BJ16" s="648"/>
      <c r="BK16" s="648"/>
      <c r="BL16" s="648"/>
      <c r="BM16" s="648"/>
      <c r="BN16" s="649"/>
      <c r="BO16" s="650" t="s">
        <v>137</v>
      </c>
      <c r="BP16" s="650"/>
      <c r="BQ16" s="650"/>
      <c r="BR16" s="650"/>
      <c r="BS16" s="656" t="s">
        <v>137</v>
      </c>
      <c r="BT16" s="648"/>
      <c r="BU16" s="648"/>
      <c r="BV16" s="648"/>
      <c r="BW16" s="648"/>
      <c r="BX16" s="648"/>
      <c r="BY16" s="648"/>
      <c r="BZ16" s="648"/>
      <c r="CA16" s="648"/>
      <c r="CB16" s="657"/>
      <c r="CD16" s="662" t="s">
        <v>269</v>
      </c>
      <c r="CE16" s="663"/>
      <c r="CF16" s="663"/>
      <c r="CG16" s="663"/>
      <c r="CH16" s="663"/>
      <c r="CI16" s="663"/>
      <c r="CJ16" s="663"/>
      <c r="CK16" s="663"/>
      <c r="CL16" s="663"/>
      <c r="CM16" s="663"/>
      <c r="CN16" s="663"/>
      <c r="CO16" s="663"/>
      <c r="CP16" s="663"/>
      <c r="CQ16" s="664"/>
      <c r="CR16" s="647" t="s">
        <v>137</v>
      </c>
      <c r="CS16" s="648"/>
      <c r="CT16" s="648"/>
      <c r="CU16" s="648"/>
      <c r="CV16" s="648"/>
      <c r="CW16" s="648"/>
      <c r="CX16" s="648"/>
      <c r="CY16" s="649"/>
      <c r="CZ16" s="650" t="s">
        <v>137</v>
      </c>
      <c r="DA16" s="650"/>
      <c r="DB16" s="650"/>
      <c r="DC16" s="650"/>
      <c r="DD16" s="656" t="s">
        <v>137</v>
      </c>
      <c r="DE16" s="648"/>
      <c r="DF16" s="648"/>
      <c r="DG16" s="648"/>
      <c r="DH16" s="648"/>
      <c r="DI16" s="648"/>
      <c r="DJ16" s="648"/>
      <c r="DK16" s="648"/>
      <c r="DL16" s="648"/>
      <c r="DM16" s="648"/>
      <c r="DN16" s="648"/>
      <c r="DO16" s="648"/>
      <c r="DP16" s="649"/>
      <c r="DQ16" s="656" t="s">
        <v>244</v>
      </c>
      <c r="DR16" s="648"/>
      <c r="DS16" s="648"/>
      <c r="DT16" s="648"/>
      <c r="DU16" s="648"/>
      <c r="DV16" s="648"/>
      <c r="DW16" s="648"/>
      <c r="DX16" s="648"/>
      <c r="DY16" s="648"/>
      <c r="DZ16" s="648"/>
      <c r="EA16" s="648"/>
      <c r="EB16" s="648"/>
      <c r="EC16" s="657"/>
    </row>
    <row r="17" spans="2:133" ht="11.25" customHeight="1">
      <c r="B17" s="644" t="s">
        <v>270</v>
      </c>
      <c r="C17" s="645"/>
      <c r="D17" s="645"/>
      <c r="E17" s="645"/>
      <c r="F17" s="645"/>
      <c r="G17" s="645"/>
      <c r="H17" s="645"/>
      <c r="I17" s="645"/>
      <c r="J17" s="645"/>
      <c r="K17" s="645"/>
      <c r="L17" s="645"/>
      <c r="M17" s="645"/>
      <c r="N17" s="645"/>
      <c r="O17" s="645"/>
      <c r="P17" s="645"/>
      <c r="Q17" s="646"/>
      <c r="R17" s="647">
        <v>5940</v>
      </c>
      <c r="S17" s="648"/>
      <c r="T17" s="648"/>
      <c r="U17" s="648"/>
      <c r="V17" s="648"/>
      <c r="W17" s="648"/>
      <c r="X17" s="648"/>
      <c r="Y17" s="649"/>
      <c r="Z17" s="650">
        <v>0.1</v>
      </c>
      <c r="AA17" s="650"/>
      <c r="AB17" s="650"/>
      <c r="AC17" s="650"/>
      <c r="AD17" s="651">
        <v>5940</v>
      </c>
      <c r="AE17" s="651"/>
      <c r="AF17" s="651"/>
      <c r="AG17" s="651"/>
      <c r="AH17" s="651"/>
      <c r="AI17" s="651"/>
      <c r="AJ17" s="651"/>
      <c r="AK17" s="651"/>
      <c r="AL17" s="652">
        <v>0.1</v>
      </c>
      <c r="AM17" s="653"/>
      <c r="AN17" s="653"/>
      <c r="AO17" s="654"/>
      <c r="AP17" s="644" t="s">
        <v>271</v>
      </c>
      <c r="AQ17" s="645"/>
      <c r="AR17" s="645"/>
      <c r="AS17" s="645"/>
      <c r="AT17" s="645"/>
      <c r="AU17" s="645"/>
      <c r="AV17" s="645"/>
      <c r="AW17" s="645"/>
      <c r="AX17" s="645"/>
      <c r="AY17" s="645"/>
      <c r="AZ17" s="645"/>
      <c r="BA17" s="645"/>
      <c r="BB17" s="645"/>
      <c r="BC17" s="645"/>
      <c r="BD17" s="645"/>
      <c r="BE17" s="645"/>
      <c r="BF17" s="646"/>
      <c r="BG17" s="647" t="s">
        <v>177</v>
      </c>
      <c r="BH17" s="648"/>
      <c r="BI17" s="648"/>
      <c r="BJ17" s="648"/>
      <c r="BK17" s="648"/>
      <c r="BL17" s="648"/>
      <c r="BM17" s="648"/>
      <c r="BN17" s="649"/>
      <c r="BO17" s="650" t="s">
        <v>244</v>
      </c>
      <c r="BP17" s="650"/>
      <c r="BQ17" s="650"/>
      <c r="BR17" s="650"/>
      <c r="BS17" s="656" t="s">
        <v>244</v>
      </c>
      <c r="BT17" s="648"/>
      <c r="BU17" s="648"/>
      <c r="BV17" s="648"/>
      <c r="BW17" s="648"/>
      <c r="BX17" s="648"/>
      <c r="BY17" s="648"/>
      <c r="BZ17" s="648"/>
      <c r="CA17" s="648"/>
      <c r="CB17" s="657"/>
      <c r="CD17" s="662" t="s">
        <v>272</v>
      </c>
      <c r="CE17" s="663"/>
      <c r="CF17" s="663"/>
      <c r="CG17" s="663"/>
      <c r="CH17" s="663"/>
      <c r="CI17" s="663"/>
      <c r="CJ17" s="663"/>
      <c r="CK17" s="663"/>
      <c r="CL17" s="663"/>
      <c r="CM17" s="663"/>
      <c r="CN17" s="663"/>
      <c r="CO17" s="663"/>
      <c r="CP17" s="663"/>
      <c r="CQ17" s="664"/>
      <c r="CR17" s="647">
        <v>687086</v>
      </c>
      <c r="CS17" s="648"/>
      <c r="CT17" s="648"/>
      <c r="CU17" s="648"/>
      <c r="CV17" s="648"/>
      <c r="CW17" s="648"/>
      <c r="CX17" s="648"/>
      <c r="CY17" s="649"/>
      <c r="CZ17" s="650">
        <v>5.9</v>
      </c>
      <c r="DA17" s="650"/>
      <c r="DB17" s="650"/>
      <c r="DC17" s="650"/>
      <c r="DD17" s="656" t="s">
        <v>137</v>
      </c>
      <c r="DE17" s="648"/>
      <c r="DF17" s="648"/>
      <c r="DG17" s="648"/>
      <c r="DH17" s="648"/>
      <c r="DI17" s="648"/>
      <c r="DJ17" s="648"/>
      <c r="DK17" s="648"/>
      <c r="DL17" s="648"/>
      <c r="DM17" s="648"/>
      <c r="DN17" s="648"/>
      <c r="DO17" s="648"/>
      <c r="DP17" s="649"/>
      <c r="DQ17" s="656">
        <v>644858</v>
      </c>
      <c r="DR17" s="648"/>
      <c r="DS17" s="648"/>
      <c r="DT17" s="648"/>
      <c r="DU17" s="648"/>
      <c r="DV17" s="648"/>
      <c r="DW17" s="648"/>
      <c r="DX17" s="648"/>
      <c r="DY17" s="648"/>
      <c r="DZ17" s="648"/>
      <c r="EA17" s="648"/>
      <c r="EB17" s="648"/>
      <c r="EC17" s="657"/>
    </row>
    <row r="18" spans="2:133" ht="11.25" customHeight="1">
      <c r="B18" s="644" t="s">
        <v>273</v>
      </c>
      <c r="C18" s="645"/>
      <c r="D18" s="645"/>
      <c r="E18" s="645"/>
      <c r="F18" s="645"/>
      <c r="G18" s="645"/>
      <c r="H18" s="645"/>
      <c r="I18" s="645"/>
      <c r="J18" s="645"/>
      <c r="K18" s="645"/>
      <c r="L18" s="645"/>
      <c r="M18" s="645"/>
      <c r="N18" s="645"/>
      <c r="O18" s="645"/>
      <c r="P18" s="645"/>
      <c r="Q18" s="646"/>
      <c r="R18" s="647">
        <v>10433</v>
      </c>
      <c r="S18" s="648"/>
      <c r="T18" s="648"/>
      <c r="U18" s="648"/>
      <c r="V18" s="648"/>
      <c r="W18" s="648"/>
      <c r="X18" s="648"/>
      <c r="Y18" s="649"/>
      <c r="Z18" s="650">
        <v>0.1</v>
      </c>
      <c r="AA18" s="650"/>
      <c r="AB18" s="650"/>
      <c r="AC18" s="650"/>
      <c r="AD18" s="651">
        <v>10433</v>
      </c>
      <c r="AE18" s="651"/>
      <c r="AF18" s="651"/>
      <c r="AG18" s="651"/>
      <c r="AH18" s="651"/>
      <c r="AI18" s="651"/>
      <c r="AJ18" s="651"/>
      <c r="AK18" s="651"/>
      <c r="AL18" s="652">
        <v>0.2</v>
      </c>
      <c r="AM18" s="653"/>
      <c r="AN18" s="653"/>
      <c r="AO18" s="654"/>
      <c r="AP18" s="644" t="s">
        <v>274</v>
      </c>
      <c r="AQ18" s="645"/>
      <c r="AR18" s="645"/>
      <c r="AS18" s="645"/>
      <c r="AT18" s="645"/>
      <c r="AU18" s="645"/>
      <c r="AV18" s="645"/>
      <c r="AW18" s="645"/>
      <c r="AX18" s="645"/>
      <c r="AY18" s="645"/>
      <c r="AZ18" s="645"/>
      <c r="BA18" s="645"/>
      <c r="BB18" s="645"/>
      <c r="BC18" s="645"/>
      <c r="BD18" s="645"/>
      <c r="BE18" s="645"/>
      <c r="BF18" s="646"/>
      <c r="BG18" s="647" t="s">
        <v>137</v>
      </c>
      <c r="BH18" s="648"/>
      <c r="BI18" s="648"/>
      <c r="BJ18" s="648"/>
      <c r="BK18" s="648"/>
      <c r="BL18" s="648"/>
      <c r="BM18" s="648"/>
      <c r="BN18" s="649"/>
      <c r="BO18" s="650" t="s">
        <v>244</v>
      </c>
      <c r="BP18" s="650"/>
      <c r="BQ18" s="650"/>
      <c r="BR18" s="650"/>
      <c r="BS18" s="656" t="s">
        <v>244</v>
      </c>
      <c r="BT18" s="648"/>
      <c r="BU18" s="648"/>
      <c r="BV18" s="648"/>
      <c r="BW18" s="648"/>
      <c r="BX18" s="648"/>
      <c r="BY18" s="648"/>
      <c r="BZ18" s="648"/>
      <c r="CA18" s="648"/>
      <c r="CB18" s="657"/>
      <c r="CD18" s="662" t="s">
        <v>275</v>
      </c>
      <c r="CE18" s="663"/>
      <c r="CF18" s="663"/>
      <c r="CG18" s="663"/>
      <c r="CH18" s="663"/>
      <c r="CI18" s="663"/>
      <c r="CJ18" s="663"/>
      <c r="CK18" s="663"/>
      <c r="CL18" s="663"/>
      <c r="CM18" s="663"/>
      <c r="CN18" s="663"/>
      <c r="CO18" s="663"/>
      <c r="CP18" s="663"/>
      <c r="CQ18" s="664"/>
      <c r="CR18" s="647" t="s">
        <v>244</v>
      </c>
      <c r="CS18" s="648"/>
      <c r="CT18" s="648"/>
      <c r="CU18" s="648"/>
      <c r="CV18" s="648"/>
      <c r="CW18" s="648"/>
      <c r="CX18" s="648"/>
      <c r="CY18" s="649"/>
      <c r="CZ18" s="650" t="s">
        <v>137</v>
      </c>
      <c r="DA18" s="650"/>
      <c r="DB18" s="650"/>
      <c r="DC18" s="650"/>
      <c r="DD18" s="656" t="s">
        <v>137</v>
      </c>
      <c r="DE18" s="648"/>
      <c r="DF18" s="648"/>
      <c r="DG18" s="648"/>
      <c r="DH18" s="648"/>
      <c r="DI18" s="648"/>
      <c r="DJ18" s="648"/>
      <c r="DK18" s="648"/>
      <c r="DL18" s="648"/>
      <c r="DM18" s="648"/>
      <c r="DN18" s="648"/>
      <c r="DO18" s="648"/>
      <c r="DP18" s="649"/>
      <c r="DQ18" s="656" t="s">
        <v>137</v>
      </c>
      <c r="DR18" s="648"/>
      <c r="DS18" s="648"/>
      <c r="DT18" s="648"/>
      <c r="DU18" s="648"/>
      <c r="DV18" s="648"/>
      <c r="DW18" s="648"/>
      <c r="DX18" s="648"/>
      <c r="DY18" s="648"/>
      <c r="DZ18" s="648"/>
      <c r="EA18" s="648"/>
      <c r="EB18" s="648"/>
      <c r="EC18" s="657"/>
    </row>
    <row r="19" spans="2:133" ht="11.25" customHeight="1">
      <c r="B19" s="644" t="s">
        <v>276</v>
      </c>
      <c r="C19" s="645"/>
      <c r="D19" s="645"/>
      <c r="E19" s="645"/>
      <c r="F19" s="645"/>
      <c r="G19" s="645"/>
      <c r="H19" s="645"/>
      <c r="I19" s="645"/>
      <c r="J19" s="645"/>
      <c r="K19" s="645"/>
      <c r="L19" s="645"/>
      <c r="M19" s="645"/>
      <c r="N19" s="645"/>
      <c r="O19" s="645"/>
      <c r="P19" s="645"/>
      <c r="Q19" s="646"/>
      <c r="R19" s="647">
        <v>6944</v>
      </c>
      <c r="S19" s="648"/>
      <c r="T19" s="648"/>
      <c r="U19" s="648"/>
      <c r="V19" s="648"/>
      <c r="W19" s="648"/>
      <c r="X19" s="648"/>
      <c r="Y19" s="649"/>
      <c r="Z19" s="650">
        <v>0.1</v>
      </c>
      <c r="AA19" s="650"/>
      <c r="AB19" s="650"/>
      <c r="AC19" s="650"/>
      <c r="AD19" s="651">
        <v>6944</v>
      </c>
      <c r="AE19" s="651"/>
      <c r="AF19" s="651"/>
      <c r="AG19" s="651"/>
      <c r="AH19" s="651"/>
      <c r="AI19" s="651"/>
      <c r="AJ19" s="651"/>
      <c r="AK19" s="651"/>
      <c r="AL19" s="652">
        <v>0.1</v>
      </c>
      <c r="AM19" s="653"/>
      <c r="AN19" s="653"/>
      <c r="AO19" s="654"/>
      <c r="AP19" s="644" t="s">
        <v>277</v>
      </c>
      <c r="AQ19" s="645"/>
      <c r="AR19" s="645"/>
      <c r="AS19" s="645"/>
      <c r="AT19" s="645"/>
      <c r="AU19" s="645"/>
      <c r="AV19" s="645"/>
      <c r="AW19" s="645"/>
      <c r="AX19" s="645"/>
      <c r="AY19" s="645"/>
      <c r="AZ19" s="645"/>
      <c r="BA19" s="645"/>
      <c r="BB19" s="645"/>
      <c r="BC19" s="645"/>
      <c r="BD19" s="645"/>
      <c r="BE19" s="645"/>
      <c r="BF19" s="646"/>
      <c r="BG19" s="647">
        <v>115694</v>
      </c>
      <c r="BH19" s="648"/>
      <c r="BI19" s="648"/>
      <c r="BJ19" s="648"/>
      <c r="BK19" s="648"/>
      <c r="BL19" s="648"/>
      <c r="BM19" s="648"/>
      <c r="BN19" s="649"/>
      <c r="BO19" s="650">
        <v>6.5</v>
      </c>
      <c r="BP19" s="650"/>
      <c r="BQ19" s="650"/>
      <c r="BR19" s="650"/>
      <c r="BS19" s="656" t="s">
        <v>177</v>
      </c>
      <c r="BT19" s="648"/>
      <c r="BU19" s="648"/>
      <c r="BV19" s="648"/>
      <c r="BW19" s="648"/>
      <c r="BX19" s="648"/>
      <c r="BY19" s="648"/>
      <c r="BZ19" s="648"/>
      <c r="CA19" s="648"/>
      <c r="CB19" s="657"/>
      <c r="CD19" s="662" t="s">
        <v>278</v>
      </c>
      <c r="CE19" s="663"/>
      <c r="CF19" s="663"/>
      <c r="CG19" s="663"/>
      <c r="CH19" s="663"/>
      <c r="CI19" s="663"/>
      <c r="CJ19" s="663"/>
      <c r="CK19" s="663"/>
      <c r="CL19" s="663"/>
      <c r="CM19" s="663"/>
      <c r="CN19" s="663"/>
      <c r="CO19" s="663"/>
      <c r="CP19" s="663"/>
      <c r="CQ19" s="664"/>
      <c r="CR19" s="647" t="s">
        <v>244</v>
      </c>
      <c r="CS19" s="648"/>
      <c r="CT19" s="648"/>
      <c r="CU19" s="648"/>
      <c r="CV19" s="648"/>
      <c r="CW19" s="648"/>
      <c r="CX19" s="648"/>
      <c r="CY19" s="649"/>
      <c r="CZ19" s="650" t="s">
        <v>244</v>
      </c>
      <c r="DA19" s="650"/>
      <c r="DB19" s="650"/>
      <c r="DC19" s="650"/>
      <c r="DD19" s="656" t="s">
        <v>244</v>
      </c>
      <c r="DE19" s="648"/>
      <c r="DF19" s="648"/>
      <c r="DG19" s="648"/>
      <c r="DH19" s="648"/>
      <c r="DI19" s="648"/>
      <c r="DJ19" s="648"/>
      <c r="DK19" s="648"/>
      <c r="DL19" s="648"/>
      <c r="DM19" s="648"/>
      <c r="DN19" s="648"/>
      <c r="DO19" s="648"/>
      <c r="DP19" s="649"/>
      <c r="DQ19" s="656" t="s">
        <v>244</v>
      </c>
      <c r="DR19" s="648"/>
      <c r="DS19" s="648"/>
      <c r="DT19" s="648"/>
      <c r="DU19" s="648"/>
      <c r="DV19" s="648"/>
      <c r="DW19" s="648"/>
      <c r="DX19" s="648"/>
      <c r="DY19" s="648"/>
      <c r="DZ19" s="648"/>
      <c r="EA19" s="648"/>
      <c r="EB19" s="648"/>
      <c r="EC19" s="657"/>
    </row>
    <row r="20" spans="2:133" ht="11.25" customHeight="1">
      <c r="B20" s="644" t="s">
        <v>279</v>
      </c>
      <c r="C20" s="645"/>
      <c r="D20" s="645"/>
      <c r="E20" s="645"/>
      <c r="F20" s="645"/>
      <c r="G20" s="645"/>
      <c r="H20" s="645"/>
      <c r="I20" s="645"/>
      <c r="J20" s="645"/>
      <c r="K20" s="645"/>
      <c r="L20" s="645"/>
      <c r="M20" s="645"/>
      <c r="N20" s="645"/>
      <c r="O20" s="645"/>
      <c r="P20" s="645"/>
      <c r="Q20" s="646"/>
      <c r="R20" s="647">
        <v>2227</v>
      </c>
      <c r="S20" s="648"/>
      <c r="T20" s="648"/>
      <c r="U20" s="648"/>
      <c r="V20" s="648"/>
      <c r="W20" s="648"/>
      <c r="X20" s="648"/>
      <c r="Y20" s="649"/>
      <c r="Z20" s="650">
        <v>0</v>
      </c>
      <c r="AA20" s="650"/>
      <c r="AB20" s="650"/>
      <c r="AC20" s="650"/>
      <c r="AD20" s="651">
        <v>2227</v>
      </c>
      <c r="AE20" s="651"/>
      <c r="AF20" s="651"/>
      <c r="AG20" s="651"/>
      <c r="AH20" s="651"/>
      <c r="AI20" s="651"/>
      <c r="AJ20" s="651"/>
      <c r="AK20" s="651"/>
      <c r="AL20" s="652">
        <v>0</v>
      </c>
      <c r="AM20" s="653"/>
      <c r="AN20" s="653"/>
      <c r="AO20" s="654"/>
      <c r="AP20" s="644" t="s">
        <v>280</v>
      </c>
      <c r="AQ20" s="645"/>
      <c r="AR20" s="645"/>
      <c r="AS20" s="645"/>
      <c r="AT20" s="645"/>
      <c r="AU20" s="645"/>
      <c r="AV20" s="645"/>
      <c r="AW20" s="645"/>
      <c r="AX20" s="645"/>
      <c r="AY20" s="645"/>
      <c r="AZ20" s="645"/>
      <c r="BA20" s="645"/>
      <c r="BB20" s="645"/>
      <c r="BC20" s="645"/>
      <c r="BD20" s="645"/>
      <c r="BE20" s="645"/>
      <c r="BF20" s="646"/>
      <c r="BG20" s="647">
        <v>115694</v>
      </c>
      <c r="BH20" s="648"/>
      <c r="BI20" s="648"/>
      <c r="BJ20" s="648"/>
      <c r="BK20" s="648"/>
      <c r="BL20" s="648"/>
      <c r="BM20" s="648"/>
      <c r="BN20" s="649"/>
      <c r="BO20" s="650">
        <v>6.5</v>
      </c>
      <c r="BP20" s="650"/>
      <c r="BQ20" s="650"/>
      <c r="BR20" s="650"/>
      <c r="BS20" s="656" t="s">
        <v>244</v>
      </c>
      <c r="BT20" s="648"/>
      <c r="BU20" s="648"/>
      <c r="BV20" s="648"/>
      <c r="BW20" s="648"/>
      <c r="BX20" s="648"/>
      <c r="BY20" s="648"/>
      <c r="BZ20" s="648"/>
      <c r="CA20" s="648"/>
      <c r="CB20" s="657"/>
      <c r="CD20" s="662" t="s">
        <v>281</v>
      </c>
      <c r="CE20" s="663"/>
      <c r="CF20" s="663"/>
      <c r="CG20" s="663"/>
      <c r="CH20" s="663"/>
      <c r="CI20" s="663"/>
      <c r="CJ20" s="663"/>
      <c r="CK20" s="663"/>
      <c r="CL20" s="663"/>
      <c r="CM20" s="663"/>
      <c r="CN20" s="663"/>
      <c r="CO20" s="663"/>
      <c r="CP20" s="663"/>
      <c r="CQ20" s="664"/>
      <c r="CR20" s="647">
        <v>11569145</v>
      </c>
      <c r="CS20" s="648"/>
      <c r="CT20" s="648"/>
      <c r="CU20" s="648"/>
      <c r="CV20" s="648"/>
      <c r="CW20" s="648"/>
      <c r="CX20" s="648"/>
      <c r="CY20" s="649"/>
      <c r="CZ20" s="650">
        <v>100</v>
      </c>
      <c r="DA20" s="650"/>
      <c r="DB20" s="650"/>
      <c r="DC20" s="650"/>
      <c r="DD20" s="656">
        <v>542710</v>
      </c>
      <c r="DE20" s="648"/>
      <c r="DF20" s="648"/>
      <c r="DG20" s="648"/>
      <c r="DH20" s="648"/>
      <c r="DI20" s="648"/>
      <c r="DJ20" s="648"/>
      <c r="DK20" s="648"/>
      <c r="DL20" s="648"/>
      <c r="DM20" s="648"/>
      <c r="DN20" s="648"/>
      <c r="DO20" s="648"/>
      <c r="DP20" s="649"/>
      <c r="DQ20" s="656">
        <v>6594313</v>
      </c>
      <c r="DR20" s="648"/>
      <c r="DS20" s="648"/>
      <c r="DT20" s="648"/>
      <c r="DU20" s="648"/>
      <c r="DV20" s="648"/>
      <c r="DW20" s="648"/>
      <c r="DX20" s="648"/>
      <c r="DY20" s="648"/>
      <c r="DZ20" s="648"/>
      <c r="EA20" s="648"/>
      <c r="EB20" s="648"/>
      <c r="EC20" s="657"/>
    </row>
    <row r="21" spans="2:133" ht="11.25" customHeight="1">
      <c r="B21" s="644" t="s">
        <v>282</v>
      </c>
      <c r="C21" s="645"/>
      <c r="D21" s="645"/>
      <c r="E21" s="645"/>
      <c r="F21" s="645"/>
      <c r="G21" s="645"/>
      <c r="H21" s="645"/>
      <c r="I21" s="645"/>
      <c r="J21" s="645"/>
      <c r="K21" s="645"/>
      <c r="L21" s="645"/>
      <c r="M21" s="645"/>
      <c r="N21" s="645"/>
      <c r="O21" s="645"/>
      <c r="P21" s="645"/>
      <c r="Q21" s="646"/>
      <c r="R21" s="647">
        <v>1262</v>
      </c>
      <c r="S21" s="648"/>
      <c r="T21" s="648"/>
      <c r="U21" s="648"/>
      <c r="V21" s="648"/>
      <c r="W21" s="648"/>
      <c r="X21" s="648"/>
      <c r="Y21" s="649"/>
      <c r="Z21" s="650">
        <v>0</v>
      </c>
      <c r="AA21" s="650"/>
      <c r="AB21" s="650"/>
      <c r="AC21" s="650"/>
      <c r="AD21" s="651">
        <v>1262</v>
      </c>
      <c r="AE21" s="651"/>
      <c r="AF21" s="651"/>
      <c r="AG21" s="651"/>
      <c r="AH21" s="651"/>
      <c r="AI21" s="651"/>
      <c r="AJ21" s="651"/>
      <c r="AK21" s="651"/>
      <c r="AL21" s="652">
        <v>0</v>
      </c>
      <c r="AM21" s="653"/>
      <c r="AN21" s="653"/>
      <c r="AO21" s="654"/>
      <c r="AP21" s="666" t="s">
        <v>283</v>
      </c>
      <c r="AQ21" s="667"/>
      <c r="AR21" s="667"/>
      <c r="AS21" s="667"/>
      <c r="AT21" s="667"/>
      <c r="AU21" s="667"/>
      <c r="AV21" s="667"/>
      <c r="AW21" s="667"/>
      <c r="AX21" s="667"/>
      <c r="AY21" s="667"/>
      <c r="AZ21" s="667"/>
      <c r="BA21" s="667"/>
      <c r="BB21" s="667"/>
      <c r="BC21" s="667"/>
      <c r="BD21" s="667"/>
      <c r="BE21" s="667"/>
      <c r="BF21" s="668"/>
      <c r="BG21" s="647">
        <v>3500</v>
      </c>
      <c r="BH21" s="648"/>
      <c r="BI21" s="648"/>
      <c r="BJ21" s="648"/>
      <c r="BK21" s="648"/>
      <c r="BL21" s="648"/>
      <c r="BM21" s="648"/>
      <c r="BN21" s="649"/>
      <c r="BO21" s="650">
        <v>0.2</v>
      </c>
      <c r="BP21" s="650"/>
      <c r="BQ21" s="650"/>
      <c r="BR21" s="650"/>
      <c r="BS21" s="656" t="s">
        <v>137</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c r="B22" s="644" t="s">
        <v>284</v>
      </c>
      <c r="C22" s="645"/>
      <c r="D22" s="645"/>
      <c r="E22" s="645"/>
      <c r="F22" s="645"/>
      <c r="G22" s="645"/>
      <c r="H22" s="645"/>
      <c r="I22" s="645"/>
      <c r="J22" s="645"/>
      <c r="K22" s="645"/>
      <c r="L22" s="645"/>
      <c r="M22" s="645"/>
      <c r="N22" s="645"/>
      <c r="O22" s="645"/>
      <c r="P22" s="645"/>
      <c r="Q22" s="646"/>
      <c r="R22" s="647">
        <v>3624576</v>
      </c>
      <c r="S22" s="648"/>
      <c r="T22" s="648"/>
      <c r="U22" s="648"/>
      <c r="V22" s="648"/>
      <c r="W22" s="648"/>
      <c r="X22" s="648"/>
      <c r="Y22" s="649"/>
      <c r="Z22" s="650">
        <v>30.5</v>
      </c>
      <c r="AA22" s="650"/>
      <c r="AB22" s="650"/>
      <c r="AC22" s="650"/>
      <c r="AD22" s="651">
        <v>3328776</v>
      </c>
      <c r="AE22" s="651"/>
      <c r="AF22" s="651"/>
      <c r="AG22" s="651"/>
      <c r="AH22" s="651"/>
      <c r="AI22" s="651"/>
      <c r="AJ22" s="651"/>
      <c r="AK22" s="651"/>
      <c r="AL22" s="652">
        <v>59.7</v>
      </c>
      <c r="AM22" s="653"/>
      <c r="AN22" s="653"/>
      <c r="AO22" s="654"/>
      <c r="AP22" s="666" t="s">
        <v>285</v>
      </c>
      <c r="AQ22" s="667"/>
      <c r="AR22" s="667"/>
      <c r="AS22" s="667"/>
      <c r="AT22" s="667"/>
      <c r="AU22" s="667"/>
      <c r="AV22" s="667"/>
      <c r="AW22" s="667"/>
      <c r="AX22" s="667"/>
      <c r="AY22" s="667"/>
      <c r="AZ22" s="667"/>
      <c r="BA22" s="667"/>
      <c r="BB22" s="667"/>
      <c r="BC22" s="667"/>
      <c r="BD22" s="667"/>
      <c r="BE22" s="667"/>
      <c r="BF22" s="668"/>
      <c r="BG22" s="647" t="s">
        <v>244</v>
      </c>
      <c r="BH22" s="648"/>
      <c r="BI22" s="648"/>
      <c r="BJ22" s="648"/>
      <c r="BK22" s="648"/>
      <c r="BL22" s="648"/>
      <c r="BM22" s="648"/>
      <c r="BN22" s="649"/>
      <c r="BO22" s="650" t="s">
        <v>137</v>
      </c>
      <c r="BP22" s="650"/>
      <c r="BQ22" s="650"/>
      <c r="BR22" s="650"/>
      <c r="BS22" s="656" t="s">
        <v>244</v>
      </c>
      <c r="BT22" s="648"/>
      <c r="BU22" s="648"/>
      <c r="BV22" s="648"/>
      <c r="BW22" s="648"/>
      <c r="BX22" s="648"/>
      <c r="BY22" s="648"/>
      <c r="BZ22" s="648"/>
      <c r="CA22" s="648"/>
      <c r="CB22" s="657"/>
      <c r="CD22" s="629" t="s">
        <v>286</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287</v>
      </c>
      <c r="C23" s="645"/>
      <c r="D23" s="645"/>
      <c r="E23" s="645"/>
      <c r="F23" s="645"/>
      <c r="G23" s="645"/>
      <c r="H23" s="645"/>
      <c r="I23" s="645"/>
      <c r="J23" s="645"/>
      <c r="K23" s="645"/>
      <c r="L23" s="645"/>
      <c r="M23" s="645"/>
      <c r="N23" s="645"/>
      <c r="O23" s="645"/>
      <c r="P23" s="645"/>
      <c r="Q23" s="646"/>
      <c r="R23" s="647">
        <v>3328776</v>
      </c>
      <c r="S23" s="648"/>
      <c r="T23" s="648"/>
      <c r="U23" s="648"/>
      <c r="V23" s="648"/>
      <c r="W23" s="648"/>
      <c r="X23" s="648"/>
      <c r="Y23" s="649"/>
      <c r="Z23" s="650">
        <v>28.1</v>
      </c>
      <c r="AA23" s="650"/>
      <c r="AB23" s="650"/>
      <c r="AC23" s="650"/>
      <c r="AD23" s="651">
        <v>3328776</v>
      </c>
      <c r="AE23" s="651"/>
      <c r="AF23" s="651"/>
      <c r="AG23" s="651"/>
      <c r="AH23" s="651"/>
      <c r="AI23" s="651"/>
      <c r="AJ23" s="651"/>
      <c r="AK23" s="651"/>
      <c r="AL23" s="652">
        <v>59.7</v>
      </c>
      <c r="AM23" s="653"/>
      <c r="AN23" s="653"/>
      <c r="AO23" s="654"/>
      <c r="AP23" s="666" t="s">
        <v>288</v>
      </c>
      <c r="AQ23" s="667"/>
      <c r="AR23" s="667"/>
      <c r="AS23" s="667"/>
      <c r="AT23" s="667"/>
      <c r="AU23" s="667"/>
      <c r="AV23" s="667"/>
      <c r="AW23" s="667"/>
      <c r="AX23" s="667"/>
      <c r="AY23" s="667"/>
      <c r="AZ23" s="667"/>
      <c r="BA23" s="667"/>
      <c r="BB23" s="667"/>
      <c r="BC23" s="667"/>
      <c r="BD23" s="667"/>
      <c r="BE23" s="667"/>
      <c r="BF23" s="668"/>
      <c r="BG23" s="647">
        <v>112194</v>
      </c>
      <c r="BH23" s="648"/>
      <c r="BI23" s="648"/>
      <c r="BJ23" s="648"/>
      <c r="BK23" s="648"/>
      <c r="BL23" s="648"/>
      <c r="BM23" s="648"/>
      <c r="BN23" s="649"/>
      <c r="BO23" s="650">
        <v>6.3</v>
      </c>
      <c r="BP23" s="650"/>
      <c r="BQ23" s="650"/>
      <c r="BR23" s="650"/>
      <c r="BS23" s="656" t="s">
        <v>177</v>
      </c>
      <c r="BT23" s="648"/>
      <c r="BU23" s="648"/>
      <c r="BV23" s="648"/>
      <c r="BW23" s="648"/>
      <c r="BX23" s="648"/>
      <c r="BY23" s="648"/>
      <c r="BZ23" s="648"/>
      <c r="CA23" s="648"/>
      <c r="CB23" s="657"/>
      <c r="CD23" s="629" t="s">
        <v>227</v>
      </c>
      <c r="CE23" s="630"/>
      <c r="CF23" s="630"/>
      <c r="CG23" s="630"/>
      <c r="CH23" s="630"/>
      <c r="CI23" s="630"/>
      <c r="CJ23" s="630"/>
      <c r="CK23" s="630"/>
      <c r="CL23" s="630"/>
      <c r="CM23" s="630"/>
      <c r="CN23" s="630"/>
      <c r="CO23" s="630"/>
      <c r="CP23" s="630"/>
      <c r="CQ23" s="631"/>
      <c r="CR23" s="629" t="s">
        <v>289</v>
      </c>
      <c r="CS23" s="630"/>
      <c r="CT23" s="630"/>
      <c r="CU23" s="630"/>
      <c r="CV23" s="630"/>
      <c r="CW23" s="630"/>
      <c r="CX23" s="630"/>
      <c r="CY23" s="631"/>
      <c r="CZ23" s="629" t="s">
        <v>290</v>
      </c>
      <c r="DA23" s="630"/>
      <c r="DB23" s="630"/>
      <c r="DC23" s="631"/>
      <c r="DD23" s="629" t="s">
        <v>291</v>
      </c>
      <c r="DE23" s="630"/>
      <c r="DF23" s="630"/>
      <c r="DG23" s="630"/>
      <c r="DH23" s="630"/>
      <c r="DI23" s="630"/>
      <c r="DJ23" s="630"/>
      <c r="DK23" s="631"/>
      <c r="DL23" s="680" t="s">
        <v>292</v>
      </c>
      <c r="DM23" s="681"/>
      <c r="DN23" s="681"/>
      <c r="DO23" s="681"/>
      <c r="DP23" s="681"/>
      <c r="DQ23" s="681"/>
      <c r="DR23" s="681"/>
      <c r="DS23" s="681"/>
      <c r="DT23" s="681"/>
      <c r="DU23" s="681"/>
      <c r="DV23" s="682"/>
      <c r="DW23" s="629" t="s">
        <v>293</v>
      </c>
      <c r="DX23" s="630"/>
      <c r="DY23" s="630"/>
      <c r="DZ23" s="630"/>
      <c r="EA23" s="630"/>
      <c r="EB23" s="630"/>
      <c r="EC23" s="631"/>
    </row>
    <row r="24" spans="2:133" ht="11.25" customHeight="1">
      <c r="B24" s="644" t="s">
        <v>294</v>
      </c>
      <c r="C24" s="645"/>
      <c r="D24" s="645"/>
      <c r="E24" s="645"/>
      <c r="F24" s="645"/>
      <c r="G24" s="645"/>
      <c r="H24" s="645"/>
      <c r="I24" s="645"/>
      <c r="J24" s="645"/>
      <c r="K24" s="645"/>
      <c r="L24" s="645"/>
      <c r="M24" s="645"/>
      <c r="N24" s="645"/>
      <c r="O24" s="645"/>
      <c r="P24" s="645"/>
      <c r="Q24" s="646"/>
      <c r="R24" s="647">
        <v>295800</v>
      </c>
      <c r="S24" s="648"/>
      <c r="T24" s="648"/>
      <c r="U24" s="648"/>
      <c r="V24" s="648"/>
      <c r="W24" s="648"/>
      <c r="X24" s="648"/>
      <c r="Y24" s="649"/>
      <c r="Z24" s="650">
        <v>2.5</v>
      </c>
      <c r="AA24" s="650"/>
      <c r="AB24" s="650"/>
      <c r="AC24" s="650"/>
      <c r="AD24" s="651" t="s">
        <v>137</v>
      </c>
      <c r="AE24" s="651"/>
      <c r="AF24" s="651"/>
      <c r="AG24" s="651"/>
      <c r="AH24" s="651"/>
      <c r="AI24" s="651"/>
      <c r="AJ24" s="651"/>
      <c r="AK24" s="651"/>
      <c r="AL24" s="652" t="s">
        <v>177</v>
      </c>
      <c r="AM24" s="653"/>
      <c r="AN24" s="653"/>
      <c r="AO24" s="654"/>
      <c r="AP24" s="666" t="s">
        <v>295</v>
      </c>
      <c r="AQ24" s="667"/>
      <c r="AR24" s="667"/>
      <c r="AS24" s="667"/>
      <c r="AT24" s="667"/>
      <c r="AU24" s="667"/>
      <c r="AV24" s="667"/>
      <c r="AW24" s="667"/>
      <c r="AX24" s="667"/>
      <c r="AY24" s="667"/>
      <c r="AZ24" s="667"/>
      <c r="BA24" s="667"/>
      <c r="BB24" s="667"/>
      <c r="BC24" s="667"/>
      <c r="BD24" s="667"/>
      <c r="BE24" s="667"/>
      <c r="BF24" s="668"/>
      <c r="BG24" s="647" t="s">
        <v>244</v>
      </c>
      <c r="BH24" s="648"/>
      <c r="BI24" s="648"/>
      <c r="BJ24" s="648"/>
      <c r="BK24" s="648"/>
      <c r="BL24" s="648"/>
      <c r="BM24" s="648"/>
      <c r="BN24" s="649"/>
      <c r="BO24" s="650" t="s">
        <v>137</v>
      </c>
      <c r="BP24" s="650"/>
      <c r="BQ24" s="650"/>
      <c r="BR24" s="650"/>
      <c r="BS24" s="656" t="s">
        <v>137</v>
      </c>
      <c r="BT24" s="648"/>
      <c r="BU24" s="648"/>
      <c r="BV24" s="648"/>
      <c r="BW24" s="648"/>
      <c r="BX24" s="648"/>
      <c r="BY24" s="648"/>
      <c r="BZ24" s="648"/>
      <c r="CA24" s="648"/>
      <c r="CB24" s="657"/>
      <c r="CD24" s="658" t="s">
        <v>296</v>
      </c>
      <c r="CE24" s="659"/>
      <c r="CF24" s="659"/>
      <c r="CG24" s="659"/>
      <c r="CH24" s="659"/>
      <c r="CI24" s="659"/>
      <c r="CJ24" s="659"/>
      <c r="CK24" s="659"/>
      <c r="CL24" s="659"/>
      <c r="CM24" s="659"/>
      <c r="CN24" s="659"/>
      <c r="CO24" s="659"/>
      <c r="CP24" s="659"/>
      <c r="CQ24" s="660"/>
      <c r="CR24" s="636">
        <v>4097912</v>
      </c>
      <c r="CS24" s="637"/>
      <c r="CT24" s="637"/>
      <c r="CU24" s="637"/>
      <c r="CV24" s="637"/>
      <c r="CW24" s="637"/>
      <c r="CX24" s="637"/>
      <c r="CY24" s="638"/>
      <c r="CZ24" s="641">
        <v>35.4</v>
      </c>
      <c r="DA24" s="642"/>
      <c r="DB24" s="642"/>
      <c r="DC24" s="661"/>
      <c r="DD24" s="683">
        <v>2785733</v>
      </c>
      <c r="DE24" s="637"/>
      <c r="DF24" s="637"/>
      <c r="DG24" s="637"/>
      <c r="DH24" s="637"/>
      <c r="DI24" s="637"/>
      <c r="DJ24" s="637"/>
      <c r="DK24" s="638"/>
      <c r="DL24" s="683">
        <v>2450442</v>
      </c>
      <c r="DM24" s="637"/>
      <c r="DN24" s="637"/>
      <c r="DO24" s="637"/>
      <c r="DP24" s="637"/>
      <c r="DQ24" s="637"/>
      <c r="DR24" s="637"/>
      <c r="DS24" s="637"/>
      <c r="DT24" s="637"/>
      <c r="DU24" s="637"/>
      <c r="DV24" s="638"/>
      <c r="DW24" s="641">
        <v>42.5</v>
      </c>
      <c r="DX24" s="642"/>
      <c r="DY24" s="642"/>
      <c r="DZ24" s="642"/>
      <c r="EA24" s="642"/>
      <c r="EB24" s="642"/>
      <c r="EC24" s="643"/>
    </row>
    <row r="25" spans="2:133" ht="11.25" customHeight="1">
      <c r="B25" s="644" t="s">
        <v>297</v>
      </c>
      <c r="C25" s="645"/>
      <c r="D25" s="645"/>
      <c r="E25" s="645"/>
      <c r="F25" s="645"/>
      <c r="G25" s="645"/>
      <c r="H25" s="645"/>
      <c r="I25" s="645"/>
      <c r="J25" s="645"/>
      <c r="K25" s="645"/>
      <c r="L25" s="645"/>
      <c r="M25" s="645"/>
      <c r="N25" s="645"/>
      <c r="O25" s="645"/>
      <c r="P25" s="645"/>
      <c r="Q25" s="646"/>
      <c r="R25" s="647" t="s">
        <v>244</v>
      </c>
      <c r="S25" s="648"/>
      <c r="T25" s="648"/>
      <c r="U25" s="648"/>
      <c r="V25" s="648"/>
      <c r="W25" s="648"/>
      <c r="X25" s="648"/>
      <c r="Y25" s="649"/>
      <c r="Z25" s="650" t="s">
        <v>137</v>
      </c>
      <c r="AA25" s="650"/>
      <c r="AB25" s="650"/>
      <c r="AC25" s="650"/>
      <c r="AD25" s="651" t="s">
        <v>244</v>
      </c>
      <c r="AE25" s="651"/>
      <c r="AF25" s="651"/>
      <c r="AG25" s="651"/>
      <c r="AH25" s="651"/>
      <c r="AI25" s="651"/>
      <c r="AJ25" s="651"/>
      <c r="AK25" s="651"/>
      <c r="AL25" s="652" t="s">
        <v>137</v>
      </c>
      <c r="AM25" s="653"/>
      <c r="AN25" s="653"/>
      <c r="AO25" s="654"/>
      <c r="AP25" s="666" t="s">
        <v>298</v>
      </c>
      <c r="AQ25" s="667"/>
      <c r="AR25" s="667"/>
      <c r="AS25" s="667"/>
      <c r="AT25" s="667"/>
      <c r="AU25" s="667"/>
      <c r="AV25" s="667"/>
      <c r="AW25" s="667"/>
      <c r="AX25" s="667"/>
      <c r="AY25" s="667"/>
      <c r="AZ25" s="667"/>
      <c r="BA25" s="667"/>
      <c r="BB25" s="667"/>
      <c r="BC25" s="667"/>
      <c r="BD25" s="667"/>
      <c r="BE25" s="667"/>
      <c r="BF25" s="668"/>
      <c r="BG25" s="647" t="s">
        <v>244</v>
      </c>
      <c r="BH25" s="648"/>
      <c r="BI25" s="648"/>
      <c r="BJ25" s="648"/>
      <c r="BK25" s="648"/>
      <c r="BL25" s="648"/>
      <c r="BM25" s="648"/>
      <c r="BN25" s="649"/>
      <c r="BO25" s="650" t="s">
        <v>244</v>
      </c>
      <c r="BP25" s="650"/>
      <c r="BQ25" s="650"/>
      <c r="BR25" s="650"/>
      <c r="BS25" s="656" t="s">
        <v>177</v>
      </c>
      <c r="BT25" s="648"/>
      <c r="BU25" s="648"/>
      <c r="BV25" s="648"/>
      <c r="BW25" s="648"/>
      <c r="BX25" s="648"/>
      <c r="BY25" s="648"/>
      <c r="BZ25" s="648"/>
      <c r="CA25" s="648"/>
      <c r="CB25" s="657"/>
      <c r="CD25" s="662" t="s">
        <v>299</v>
      </c>
      <c r="CE25" s="663"/>
      <c r="CF25" s="663"/>
      <c r="CG25" s="663"/>
      <c r="CH25" s="663"/>
      <c r="CI25" s="663"/>
      <c r="CJ25" s="663"/>
      <c r="CK25" s="663"/>
      <c r="CL25" s="663"/>
      <c r="CM25" s="663"/>
      <c r="CN25" s="663"/>
      <c r="CO25" s="663"/>
      <c r="CP25" s="663"/>
      <c r="CQ25" s="664"/>
      <c r="CR25" s="647">
        <v>1796654</v>
      </c>
      <c r="CS25" s="672"/>
      <c r="CT25" s="672"/>
      <c r="CU25" s="672"/>
      <c r="CV25" s="672"/>
      <c r="CW25" s="672"/>
      <c r="CX25" s="672"/>
      <c r="CY25" s="673"/>
      <c r="CZ25" s="652">
        <v>15.5</v>
      </c>
      <c r="DA25" s="684"/>
      <c r="DB25" s="684"/>
      <c r="DC25" s="686"/>
      <c r="DD25" s="656">
        <v>1655109</v>
      </c>
      <c r="DE25" s="672"/>
      <c r="DF25" s="672"/>
      <c r="DG25" s="672"/>
      <c r="DH25" s="672"/>
      <c r="DI25" s="672"/>
      <c r="DJ25" s="672"/>
      <c r="DK25" s="673"/>
      <c r="DL25" s="656">
        <v>1341991</v>
      </c>
      <c r="DM25" s="672"/>
      <c r="DN25" s="672"/>
      <c r="DO25" s="672"/>
      <c r="DP25" s="672"/>
      <c r="DQ25" s="672"/>
      <c r="DR25" s="672"/>
      <c r="DS25" s="672"/>
      <c r="DT25" s="672"/>
      <c r="DU25" s="672"/>
      <c r="DV25" s="673"/>
      <c r="DW25" s="652">
        <v>23.3</v>
      </c>
      <c r="DX25" s="684"/>
      <c r="DY25" s="684"/>
      <c r="DZ25" s="684"/>
      <c r="EA25" s="684"/>
      <c r="EB25" s="684"/>
      <c r="EC25" s="685"/>
    </row>
    <row r="26" spans="2:133" ht="11.25" customHeight="1">
      <c r="B26" s="644" t="s">
        <v>300</v>
      </c>
      <c r="C26" s="645"/>
      <c r="D26" s="645"/>
      <c r="E26" s="645"/>
      <c r="F26" s="645"/>
      <c r="G26" s="645"/>
      <c r="H26" s="645"/>
      <c r="I26" s="645"/>
      <c r="J26" s="645"/>
      <c r="K26" s="645"/>
      <c r="L26" s="645"/>
      <c r="M26" s="645"/>
      <c r="N26" s="645"/>
      <c r="O26" s="645"/>
      <c r="P26" s="645"/>
      <c r="Q26" s="646"/>
      <c r="R26" s="647">
        <v>5971833</v>
      </c>
      <c r="S26" s="648"/>
      <c r="T26" s="648"/>
      <c r="U26" s="648"/>
      <c r="V26" s="648"/>
      <c r="W26" s="648"/>
      <c r="X26" s="648"/>
      <c r="Y26" s="649"/>
      <c r="Z26" s="650">
        <v>50.3</v>
      </c>
      <c r="AA26" s="650"/>
      <c r="AB26" s="650"/>
      <c r="AC26" s="650"/>
      <c r="AD26" s="651">
        <v>5563839</v>
      </c>
      <c r="AE26" s="651"/>
      <c r="AF26" s="651"/>
      <c r="AG26" s="651"/>
      <c r="AH26" s="651"/>
      <c r="AI26" s="651"/>
      <c r="AJ26" s="651"/>
      <c r="AK26" s="651"/>
      <c r="AL26" s="652">
        <v>99.8</v>
      </c>
      <c r="AM26" s="653"/>
      <c r="AN26" s="653"/>
      <c r="AO26" s="654"/>
      <c r="AP26" s="666" t="s">
        <v>301</v>
      </c>
      <c r="AQ26" s="687"/>
      <c r="AR26" s="687"/>
      <c r="AS26" s="687"/>
      <c r="AT26" s="687"/>
      <c r="AU26" s="687"/>
      <c r="AV26" s="687"/>
      <c r="AW26" s="687"/>
      <c r="AX26" s="687"/>
      <c r="AY26" s="687"/>
      <c r="AZ26" s="687"/>
      <c r="BA26" s="687"/>
      <c r="BB26" s="687"/>
      <c r="BC26" s="687"/>
      <c r="BD26" s="687"/>
      <c r="BE26" s="687"/>
      <c r="BF26" s="668"/>
      <c r="BG26" s="647" t="s">
        <v>137</v>
      </c>
      <c r="BH26" s="648"/>
      <c r="BI26" s="648"/>
      <c r="BJ26" s="648"/>
      <c r="BK26" s="648"/>
      <c r="BL26" s="648"/>
      <c r="BM26" s="648"/>
      <c r="BN26" s="649"/>
      <c r="BO26" s="650" t="s">
        <v>137</v>
      </c>
      <c r="BP26" s="650"/>
      <c r="BQ26" s="650"/>
      <c r="BR26" s="650"/>
      <c r="BS26" s="656" t="s">
        <v>137</v>
      </c>
      <c r="BT26" s="648"/>
      <c r="BU26" s="648"/>
      <c r="BV26" s="648"/>
      <c r="BW26" s="648"/>
      <c r="BX26" s="648"/>
      <c r="BY26" s="648"/>
      <c r="BZ26" s="648"/>
      <c r="CA26" s="648"/>
      <c r="CB26" s="657"/>
      <c r="CD26" s="662" t="s">
        <v>302</v>
      </c>
      <c r="CE26" s="663"/>
      <c r="CF26" s="663"/>
      <c r="CG26" s="663"/>
      <c r="CH26" s="663"/>
      <c r="CI26" s="663"/>
      <c r="CJ26" s="663"/>
      <c r="CK26" s="663"/>
      <c r="CL26" s="663"/>
      <c r="CM26" s="663"/>
      <c r="CN26" s="663"/>
      <c r="CO26" s="663"/>
      <c r="CP26" s="663"/>
      <c r="CQ26" s="664"/>
      <c r="CR26" s="647">
        <v>1032962</v>
      </c>
      <c r="CS26" s="648"/>
      <c r="CT26" s="648"/>
      <c r="CU26" s="648"/>
      <c r="CV26" s="648"/>
      <c r="CW26" s="648"/>
      <c r="CX26" s="648"/>
      <c r="CY26" s="649"/>
      <c r="CZ26" s="652">
        <v>8.9</v>
      </c>
      <c r="DA26" s="684"/>
      <c r="DB26" s="684"/>
      <c r="DC26" s="686"/>
      <c r="DD26" s="656">
        <v>969371</v>
      </c>
      <c r="DE26" s="648"/>
      <c r="DF26" s="648"/>
      <c r="DG26" s="648"/>
      <c r="DH26" s="648"/>
      <c r="DI26" s="648"/>
      <c r="DJ26" s="648"/>
      <c r="DK26" s="649"/>
      <c r="DL26" s="656" t="s">
        <v>244</v>
      </c>
      <c r="DM26" s="648"/>
      <c r="DN26" s="648"/>
      <c r="DO26" s="648"/>
      <c r="DP26" s="648"/>
      <c r="DQ26" s="648"/>
      <c r="DR26" s="648"/>
      <c r="DS26" s="648"/>
      <c r="DT26" s="648"/>
      <c r="DU26" s="648"/>
      <c r="DV26" s="649"/>
      <c r="DW26" s="652" t="s">
        <v>177</v>
      </c>
      <c r="DX26" s="684"/>
      <c r="DY26" s="684"/>
      <c r="DZ26" s="684"/>
      <c r="EA26" s="684"/>
      <c r="EB26" s="684"/>
      <c r="EC26" s="685"/>
    </row>
    <row r="27" spans="2:133" ht="11.25" customHeight="1">
      <c r="B27" s="644" t="s">
        <v>303</v>
      </c>
      <c r="C27" s="645"/>
      <c r="D27" s="645"/>
      <c r="E27" s="645"/>
      <c r="F27" s="645"/>
      <c r="G27" s="645"/>
      <c r="H27" s="645"/>
      <c r="I27" s="645"/>
      <c r="J27" s="645"/>
      <c r="K27" s="645"/>
      <c r="L27" s="645"/>
      <c r="M27" s="645"/>
      <c r="N27" s="645"/>
      <c r="O27" s="645"/>
      <c r="P27" s="645"/>
      <c r="Q27" s="646"/>
      <c r="R27" s="647">
        <v>2078</v>
      </c>
      <c r="S27" s="648"/>
      <c r="T27" s="648"/>
      <c r="U27" s="648"/>
      <c r="V27" s="648"/>
      <c r="W27" s="648"/>
      <c r="X27" s="648"/>
      <c r="Y27" s="649"/>
      <c r="Z27" s="650">
        <v>0</v>
      </c>
      <c r="AA27" s="650"/>
      <c r="AB27" s="650"/>
      <c r="AC27" s="650"/>
      <c r="AD27" s="651">
        <v>2078</v>
      </c>
      <c r="AE27" s="651"/>
      <c r="AF27" s="651"/>
      <c r="AG27" s="651"/>
      <c r="AH27" s="651"/>
      <c r="AI27" s="651"/>
      <c r="AJ27" s="651"/>
      <c r="AK27" s="651"/>
      <c r="AL27" s="652">
        <v>0</v>
      </c>
      <c r="AM27" s="653"/>
      <c r="AN27" s="653"/>
      <c r="AO27" s="654"/>
      <c r="AP27" s="644" t="s">
        <v>304</v>
      </c>
      <c r="AQ27" s="645"/>
      <c r="AR27" s="645"/>
      <c r="AS27" s="645"/>
      <c r="AT27" s="645"/>
      <c r="AU27" s="645"/>
      <c r="AV27" s="645"/>
      <c r="AW27" s="645"/>
      <c r="AX27" s="645"/>
      <c r="AY27" s="645"/>
      <c r="AZ27" s="645"/>
      <c r="BA27" s="645"/>
      <c r="BB27" s="645"/>
      <c r="BC27" s="645"/>
      <c r="BD27" s="645"/>
      <c r="BE27" s="645"/>
      <c r="BF27" s="646"/>
      <c r="BG27" s="647">
        <v>1789509</v>
      </c>
      <c r="BH27" s="648"/>
      <c r="BI27" s="648"/>
      <c r="BJ27" s="648"/>
      <c r="BK27" s="648"/>
      <c r="BL27" s="648"/>
      <c r="BM27" s="648"/>
      <c r="BN27" s="649"/>
      <c r="BO27" s="650">
        <v>100</v>
      </c>
      <c r="BP27" s="650"/>
      <c r="BQ27" s="650"/>
      <c r="BR27" s="650"/>
      <c r="BS27" s="656">
        <v>8175</v>
      </c>
      <c r="BT27" s="648"/>
      <c r="BU27" s="648"/>
      <c r="BV27" s="648"/>
      <c r="BW27" s="648"/>
      <c r="BX27" s="648"/>
      <c r="BY27" s="648"/>
      <c r="BZ27" s="648"/>
      <c r="CA27" s="648"/>
      <c r="CB27" s="657"/>
      <c r="CD27" s="662" t="s">
        <v>305</v>
      </c>
      <c r="CE27" s="663"/>
      <c r="CF27" s="663"/>
      <c r="CG27" s="663"/>
      <c r="CH27" s="663"/>
      <c r="CI27" s="663"/>
      <c r="CJ27" s="663"/>
      <c r="CK27" s="663"/>
      <c r="CL27" s="663"/>
      <c r="CM27" s="663"/>
      <c r="CN27" s="663"/>
      <c r="CO27" s="663"/>
      <c r="CP27" s="663"/>
      <c r="CQ27" s="664"/>
      <c r="CR27" s="647">
        <v>1614172</v>
      </c>
      <c r="CS27" s="672"/>
      <c r="CT27" s="672"/>
      <c r="CU27" s="672"/>
      <c r="CV27" s="672"/>
      <c r="CW27" s="672"/>
      <c r="CX27" s="672"/>
      <c r="CY27" s="673"/>
      <c r="CZ27" s="652">
        <v>14</v>
      </c>
      <c r="DA27" s="684"/>
      <c r="DB27" s="684"/>
      <c r="DC27" s="686"/>
      <c r="DD27" s="656">
        <v>485766</v>
      </c>
      <c r="DE27" s="672"/>
      <c r="DF27" s="672"/>
      <c r="DG27" s="672"/>
      <c r="DH27" s="672"/>
      <c r="DI27" s="672"/>
      <c r="DJ27" s="672"/>
      <c r="DK27" s="673"/>
      <c r="DL27" s="656">
        <v>485739</v>
      </c>
      <c r="DM27" s="672"/>
      <c r="DN27" s="672"/>
      <c r="DO27" s="672"/>
      <c r="DP27" s="672"/>
      <c r="DQ27" s="672"/>
      <c r="DR27" s="672"/>
      <c r="DS27" s="672"/>
      <c r="DT27" s="672"/>
      <c r="DU27" s="672"/>
      <c r="DV27" s="673"/>
      <c r="DW27" s="652">
        <v>8.4</v>
      </c>
      <c r="DX27" s="684"/>
      <c r="DY27" s="684"/>
      <c r="DZ27" s="684"/>
      <c r="EA27" s="684"/>
      <c r="EB27" s="684"/>
      <c r="EC27" s="685"/>
    </row>
    <row r="28" spans="2:133" ht="11.25" customHeight="1">
      <c r="B28" s="644" t="s">
        <v>306</v>
      </c>
      <c r="C28" s="645"/>
      <c r="D28" s="645"/>
      <c r="E28" s="645"/>
      <c r="F28" s="645"/>
      <c r="G28" s="645"/>
      <c r="H28" s="645"/>
      <c r="I28" s="645"/>
      <c r="J28" s="645"/>
      <c r="K28" s="645"/>
      <c r="L28" s="645"/>
      <c r="M28" s="645"/>
      <c r="N28" s="645"/>
      <c r="O28" s="645"/>
      <c r="P28" s="645"/>
      <c r="Q28" s="646"/>
      <c r="R28" s="647">
        <v>58252</v>
      </c>
      <c r="S28" s="648"/>
      <c r="T28" s="648"/>
      <c r="U28" s="648"/>
      <c r="V28" s="648"/>
      <c r="W28" s="648"/>
      <c r="X28" s="648"/>
      <c r="Y28" s="649"/>
      <c r="Z28" s="650">
        <v>0.5</v>
      </c>
      <c r="AA28" s="650"/>
      <c r="AB28" s="650"/>
      <c r="AC28" s="650"/>
      <c r="AD28" s="651" t="s">
        <v>244</v>
      </c>
      <c r="AE28" s="651"/>
      <c r="AF28" s="651"/>
      <c r="AG28" s="651"/>
      <c r="AH28" s="651"/>
      <c r="AI28" s="651"/>
      <c r="AJ28" s="651"/>
      <c r="AK28" s="651"/>
      <c r="AL28" s="652" t="s">
        <v>177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307</v>
      </c>
      <c r="CE28" s="663"/>
      <c r="CF28" s="663"/>
      <c r="CG28" s="663"/>
      <c r="CH28" s="663"/>
      <c r="CI28" s="663"/>
      <c r="CJ28" s="663"/>
      <c r="CK28" s="663"/>
      <c r="CL28" s="663"/>
      <c r="CM28" s="663"/>
      <c r="CN28" s="663"/>
      <c r="CO28" s="663"/>
      <c r="CP28" s="663"/>
      <c r="CQ28" s="664"/>
      <c r="CR28" s="647">
        <v>687086</v>
      </c>
      <c r="CS28" s="648"/>
      <c r="CT28" s="648"/>
      <c r="CU28" s="648"/>
      <c r="CV28" s="648"/>
      <c r="CW28" s="648"/>
      <c r="CX28" s="648"/>
      <c r="CY28" s="649"/>
      <c r="CZ28" s="652">
        <v>5.9</v>
      </c>
      <c r="DA28" s="684"/>
      <c r="DB28" s="684"/>
      <c r="DC28" s="686"/>
      <c r="DD28" s="656">
        <v>644858</v>
      </c>
      <c r="DE28" s="648"/>
      <c r="DF28" s="648"/>
      <c r="DG28" s="648"/>
      <c r="DH28" s="648"/>
      <c r="DI28" s="648"/>
      <c r="DJ28" s="648"/>
      <c r="DK28" s="649"/>
      <c r="DL28" s="656">
        <v>622712</v>
      </c>
      <c r="DM28" s="648"/>
      <c r="DN28" s="648"/>
      <c r="DO28" s="648"/>
      <c r="DP28" s="648"/>
      <c r="DQ28" s="648"/>
      <c r="DR28" s="648"/>
      <c r="DS28" s="648"/>
      <c r="DT28" s="648"/>
      <c r="DU28" s="648"/>
      <c r="DV28" s="649"/>
      <c r="DW28" s="652">
        <v>10.8</v>
      </c>
      <c r="DX28" s="684"/>
      <c r="DY28" s="684"/>
      <c r="DZ28" s="684"/>
      <c r="EA28" s="684"/>
      <c r="EB28" s="684"/>
      <c r="EC28" s="685"/>
    </row>
    <row r="29" spans="2:133" ht="11.25" customHeight="1">
      <c r="B29" s="644" t="s">
        <v>308</v>
      </c>
      <c r="C29" s="645"/>
      <c r="D29" s="645"/>
      <c r="E29" s="645"/>
      <c r="F29" s="645"/>
      <c r="G29" s="645"/>
      <c r="H29" s="645"/>
      <c r="I29" s="645"/>
      <c r="J29" s="645"/>
      <c r="K29" s="645"/>
      <c r="L29" s="645"/>
      <c r="M29" s="645"/>
      <c r="N29" s="645"/>
      <c r="O29" s="645"/>
      <c r="P29" s="645"/>
      <c r="Q29" s="646"/>
      <c r="R29" s="647">
        <v>116001</v>
      </c>
      <c r="S29" s="648"/>
      <c r="T29" s="648"/>
      <c r="U29" s="648"/>
      <c r="V29" s="648"/>
      <c r="W29" s="648"/>
      <c r="X29" s="648"/>
      <c r="Y29" s="649"/>
      <c r="Z29" s="650">
        <v>1</v>
      </c>
      <c r="AA29" s="650"/>
      <c r="AB29" s="650"/>
      <c r="AC29" s="650"/>
      <c r="AD29" s="651">
        <v>5764</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309</v>
      </c>
      <c r="CE29" s="694"/>
      <c r="CF29" s="662" t="s">
        <v>70</v>
      </c>
      <c r="CG29" s="663"/>
      <c r="CH29" s="663"/>
      <c r="CI29" s="663"/>
      <c r="CJ29" s="663"/>
      <c r="CK29" s="663"/>
      <c r="CL29" s="663"/>
      <c r="CM29" s="663"/>
      <c r="CN29" s="663"/>
      <c r="CO29" s="663"/>
      <c r="CP29" s="663"/>
      <c r="CQ29" s="664"/>
      <c r="CR29" s="647">
        <v>686977</v>
      </c>
      <c r="CS29" s="672"/>
      <c r="CT29" s="672"/>
      <c r="CU29" s="672"/>
      <c r="CV29" s="672"/>
      <c r="CW29" s="672"/>
      <c r="CX29" s="672"/>
      <c r="CY29" s="673"/>
      <c r="CZ29" s="652">
        <v>5.9</v>
      </c>
      <c r="DA29" s="684"/>
      <c r="DB29" s="684"/>
      <c r="DC29" s="686"/>
      <c r="DD29" s="656">
        <v>644749</v>
      </c>
      <c r="DE29" s="672"/>
      <c r="DF29" s="672"/>
      <c r="DG29" s="672"/>
      <c r="DH29" s="672"/>
      <c r="DI29" s="672"/>
      <c r="DJ29" s="672"/>
      <c r="DK29" s="673"/>
      <c r="DL29" s="656">
        <v>622603</v>
      </c>
      <c r="DM29" s="672"/>
      <c r="DN29" s="672"/>
      <c r="DO29" s="672"/>
      <c r="DP29" s="672"/>
      <c r="DQ29" s="672"/>
      <c r="DR29" s="672"/>
      <c r="DS29" s="672"/>
      <c r="DT29" s="672"/>
      <c r="DU29" s="672"/>
      <c r="DV29" s="673"/>
      <c r="DW29" s="652">
        <v>10.8</v>
      </c>
      <c r="DX29" s="684"/>
      <c r="DY29" s="684"/>
      <c r="DZ29" s="684"/>
      <c r="EA29" s="684"/>
      <c r="EB29" s="684"/>
      <c r="EC29" s="685"/>
    </row>
    <row r="30" spans="2:133" ht="11.25" customHeight="1">
      <c r="B30" s="644" t="s">
        <v>310</v>
      </c>
      <c r="C30" s="645"/>
      <c r="D30" s="645"/>
      <c r="E30" s="645"/>
      <c r="F30" s="645"/>
      <c r="G30" s="645"/>
      <c r="H30" s="645"/>
      <c r="I30" s="645"/>
      <c r="J30" s="645"/>
      <c r="K30" s="645"/>
      <c r="L30" s="645"/>
      <c r="M30" s="645"/>
      <c r="N30" s="645"/>
      <c r="O30" s="645"/>
      <c r="P30" s="645"/>
      <c r="Q30" s="646"/>
      <c r="R30" s="647">
        <v>46387</v>
      </c>
      <c r="S30" s="648"/>
      <c r="T30" s="648"/>
      <c r="U30" s="648"/>
      <c r="V30" s="648"/>
      <c r="W30" s="648"/>
      <c r="X30" s="648"/>
      <c r="Y30" s="649"/>
      <c r="Z30" s="650">
        <v>0.4</v>
      </c>
      <c r="AA30" s="650"/>
      <c r="AB30" s="650"/>
      <c r="AC30" s="650"/>
      <c r="AD30" s="651" t="s">
        <v>137</v>
      </c>
      <c r="AE30" s="651"/>
      <c r="AF30" s="651"/>
      <c r="AG30" s="651"/>
      <c r="AH30" s="651"/>
      <c r="AI30" s="651"/>
      <c r="AJ30" s="651"/>
      <c r="AK30" s="651"/>
      <c r="AL30" s="652" t="s">
        <v>244</v>
      </c>
      <c r="AM30" s="653"/>
      <c r="AN30" s="653"/>
      <c r="AO30" s="654"/>
      <c r="AP30" s="626" t="s">
        <v>227</v>
      </c>
      <c r="AQ30" s="627"/>
      <c r="AR30" s="627"/>
      <c r="AS30" s="627"/>
      <c r="AT30" s="627"/>
      <c r="AU30" s="627"/>
      <c r="AV30" s="627"/>
      <c r="AW30" s="627"/>
      <c r="AX30" s="627"/>
      <c r="AY30" s="627"/>
      <c r="AZ30" s="627"/>
      <c r="BA30" s="627"/>
      <c r="BB30" s="627"/>
      <c r="BC30" s="627"/>
      <c r="BD30" s="627"/>
      <c r="BE30" s="627"/>
      <c r="BF30" s="628"/>
      <c r="BG30" s="626" t="s">
        <v>311</v>
      </c>
      <c r="BH30" s="691"/>
      <c r="BI30" s="691"/>
      <c r="BJ30" s="691"/>
      <c r="BK30" s="691"/>
      <c r="BL30" s="691"/>
      <c r="BM30" s="691"/>
      <c r="BN30" s="691"/>
      <c r="BO30" s="691"/>
      <c r="BP30" s="691"/>
      <c r="BQ30" s="692"/>
      <c r="BR30" s="626" t="s">
        <v>312</v>
      </c>
      <c r="BS30" s="691"/>
      <c r="BT30" s="691"/>
      <c r="BU30" s="691"/>
      <c r="BV30" s="691"/>
      <c r="BW30" s="691"/>
      <c r="BX30" s="691"/>
      <c r="BY30" s="691"/>
      <c r="BZ30" s="691"/>
      <c r="CA30" s="691"/>
      <c r="CB30" s="692"/>
      <c r="CD30" s="695"/>
      <c r="CE30" s="696"/>
      <c r="CF30" s="662" t="s">
        <v>313</v>
      </c>
      <c r="CG30" s="663"/>
      <c r="CH30" s="663"/>
      <c r="CI30" s="663"/>
      <c r="CJ30" s="663"/>
      <c r="CK30" s="663"/>
      <c r="CL30" s="663"/>
      <c r="CM30" s="663"/>
      <c r="CN30" s="663"/>
      <c r="CO30" s="663"/>
      <c r="CP30" s="663"/>
      <c r="CQ30" s="664"/>
      <c r="CR30" s="647">
        <v>651741</v>
      </c>
      <c r="CS30" s="648"/>
      <c r="CT30" s="648"/>
      <c r="CU30" s="648"/>
      <c r="CV30" s="648"/>
      <c r="CW30" s="648"/>
      <c r="CX30" s="648"/>
      <c r="CY30" s="649"/>
      <c r="CZ30" s="652">
        <v>5.6</v>
      </c>
      <c r="DA30" s="684"/>
      <c r="DB30" s="684"/>
      <c r="DC30" s="686"/>
      <c r="DD30" s="656">
        <v>612245</v>
      </c>
      <c r="DE30" s="648"/>
      <c r="DF30" s="648"/>
      <c r="DG30" s="648"/>
      <c r="DH30" s="648"/>
      <c r="DI30" s="648"/>
      <c r="DJ30" s="648"/>
      <c r="DK30" s="649"/>
      <c r="DL30" s="656">
        <v>591082</v>
      </c>
      <c r="DM30" s="648"/>
      <c r="DN30" s="648"/>
      <c r="DO30" s="648"/>
      <c r="DP30" s="648"/>
      <c r="DQ30" s="648"/>
      <c r="DR30" s="648"/>
      <c r="DS30" s="648"/>
      <c r="DT30" s="648"/>
      <c r="DU30" s="648"/>
      <c r="DV30" s="649"/>
      <c r="DW30" s="652">
        <v>10.3</v>
      </c>
      <c r="DX30" s="684"/>
      <c r="DY30" s="684"/>
      <c r="DZ30" s="684"/>
      <c r="EA30" s="684"/>
      <c r="EB30" s="684"/>
      <c r="EC30" s="685"/>
    </row>
    <row r="31" spans="2:133" ht="11.25" customHeight="1">
      <c r="B31" s="644" t="s">
        <v>314</v>
      </c>
      <c r="C31" s="645"/>
      <c r="D31" s="645"/>
      <c r="E31" s="645"/>
      <c r="F31" s="645"/>
      <c r="G31" s="645"/>
      <c r="H31" s="645"/>
      <c r="I31" s="645"/>
      <c r="J31" s="645"/>
      <c r="K31" s="645"/>
      <c r="L31" s="645"/>
      <c r="M31" s="645"/>
      <c r="N31" s="645"/>
      <c r="O31" s="645"/>
      <c r="P31" s="645"/>
      <c r="Q31" s="646"/>
      <c r="R31" s="647">
        <v>3386939</v>
      </c>
      <c r="S31" s="648"/>
      <c r="T31" s="648"/>
      <c r="U31" s="648"/>
      <c r="V31" s="648"/>
      <c r="W31" s="648"/>
      <c r="X31" s="648"/>
      <c r="Y31" s="649"/>
      <c r="Z31" s="650">
        <v>28.5</v>
      </c>
      <c r="AA31" s="650"/>
      <c r="AB31" s="650"/>
      <c r="AC31" s="650"/>
      <c r="AD31" s="651" t="s">
        <v>137</v>
      </c>
      <c r="AE31" s="651"/>
      <c r="AF31" s="651"/>
      <c r="AG31" s="651"/>
      <c r="AH31" s="651"/>
      <c r="AI31" s="651"/>
      <c r="AJ31" s="651"/>
      <c r="AK31" s="651"/>
      <c r="AL31" s="652" t="s">
        <v>244</v>
      </c>
      <c r="AM31" s="653"/>
      <c r="AN31" s="653"/>
      <c r="AO31" s="654"/>
      <c r="AP31" s="704" t="s">
        <v>315</v>
      </c>
      <c r="AQ31" s="705"/>
      <c r="AR31" s="705"/>
      <c r="AS31" s="705"/>
      <c r="AT31" s="710" t="s">
        <v>316</v>
      </c>
      <c r="AU31" s="231"/>
      <c r="AV31" s="231"/>
      <c r="AW31" s="231"/>
      <c r="AX31" s="633" t="s">
        <v>191</v>
      </c>
      <c r="AY31" s="634"/>
      <c r="AZ31" s="634"/>
      <c r="BA31" s="634"/>
      <c r="BB31" s="634"/>
      <c r="BC31" s="634"/>
      <c r="BD31" s="634"/>
      <c r="BE31" s="634"/>
      <c r="BF31" s="635"/>
      <c r="BG31" s="703">
        <v>98.6</v>
      </c>
      <c r="BH31" s="699"/>
      <c r="BI31" s="699"/>
      <c r="BJ31" s="699"/>
      <c r="BK31" s="699"/>
      <c r="BL31" s="699"/>
      <c r="BM31" s="642">
        <v>93.3</v>
      </c>
      <c r="BN31" s="699"/>
      <c r="BO31" s="699"/>
      <c r="BP31" s="699"/>
      <c r="BQ31" s="700"/>
      <c r="BR31" s="703">
        <v>98.2</v>
      </c>
      <c r="BS31" s="699"/>
      <c r="BT31" s="699"/>
      <c r="BU31" s="699"/>
      <c r="BV31" s="699"/>
      <c r="BW31" s="699"/>
      <c r="BX31" s="642">
        <v>92.8</v>
      </c>
      <c r="BY31" s="699"/>
      <c r="BZ31" s="699"/>
      <c r="CA31" s="699"/>
      <c r="CB31" s="700"/>
      <c r="CD31" s="695"/>
      <c r="CE31" s="696"/>
      <c r="CF31" s="662" t="s">
        <v>317</v>
      </c>
      <c r="CG31" s="663"/>
      <c r="CH31" s="663"/>
      <c r="CI31" s="663"/>
      <c r="CJ31" s="663"/>
      <c r="CK31" s="663"/>
      <c r="CL31" s="663"/>
      <c r="CM31" s="663"/>
      <c r="CN31" s="663"/>
      <c r="CO31" s="663"/>
      <c r="CP31" s="663"/>
      <c r="CQ31" s="664"/>
      <c r="CR31" s="647">
        <v>35236</v>
      </c>
      <c r="CS31" s="672"/>
      <c r="CT31" s="672"/>
      <c r="CU31" s="672"/>
      <c r="CV31" s="672"/>
      <c r="CW31" s="672"/>
      <c r="CX31" s="672"/>
      <c r="CY31" s="673"/>
      <c r="CZ31" s="652">
        <v>0.3</v>
      </c>
      <c r="DA31" s="684"/>
      <c r="DB31" s="684"/>
      <c r="DC31" s="686"/>
      <c r="DD31" s="656">
        <v>32504</v>
      </c>
      <c r="DE31" s="672"/>
      <c r="DF31" s="672"/>
      <c r="DG31" s="672"/>
      <c r="DH31" s="672"/>
      <c r="DI31" s="672"/>
      <c r="DJ31" s="672"/>
      <c r="DK31" s="673"/>
      <c r="DL31" s="656">
        <v>31521</v>
      </c>
      <c r="DM31" s="672"/>
      <c r="DN31" s="672"/>
      <c r="DO31" s="672"/>
      <c r="DP31" s="672"/>
      <c r="DQ31" s="672"/>
      <c r="DR31" s="672"/>
      <c r="DS31" s="672"/>
      <c r="DT31" s="672"/>
      <c r="DU31" s="672"/>
      <c r="DV31" s="673"/>
      <c r="DW31" s="652">
        <v>0.5</v>
      </c>
      <c r="DX31" s="684"/>
      <c r="DY31" s="684"/>
      <c r="DZ31" s="684"/>
      <c r="EA31" s="684"/>
      <c r="EB31" s="684"/>
      <c r="EC31" s="685"/>
    </row>
    <row r="32" spans="2:133" ht="11.25" customHeight="1">
      <c r="B32" s="714" t="s">
        <v>318</v>
      </c>
      <c r="C32" s="715"/>
      <c r="D32" s="715"/>
      <c r="E32" s="715"/>
      <c r="F32" s="715"/>
      <c r="G32" s="715"/>
      <c r="H32" s="715"/>
      <c r="I32" s="715"/>
      <c r="J32" s="715"/>
      <c r="K32" s="715"/>
      <c r="L32" s="715"/>
      <c r="M32" s="715"/>
      <c r="N32" s="715"/>
      <c r="O32" s="715"/>
      <c r="P32" s="715"/>
      <c r="Q32" s="716"/>
      <c r="R32" s="647" t="s">
        <v>137</v>
      </c>
      <c r="S32" s="648"/>
      <c r="T32" s="648"/>
      <c r="U32" s="648"/>
      <c r="V32" s="648"/>
      <c r="W32" s="648"/>
      <c r="X32" s="648"/>
      <c r="Y32" s="649"/>
      <c r="Z32" s="650" t="s">
        <v>244</v>
      </c>
      <c r="AA32" s="650"/>
      <c r="AB32" s="650"/>
      <c r="AC32" s="650"/>
      <c r="AD32" s="651" t="s">
        <v>137</v>
      </c>
      <c r="AE32" s="651"/>
      <c r="AF32" s="651"/>
      <c r="AG32" s="651"/>
      <c r="AH32" s="651"/>
      <c r="AI32" s="651"/>
      <c r="AJ32" s="651"/>
      <c r="AK32" s="651"/>
      <c r="AL32" s="652" t="s">
        <v>244</v>
      </c>
      <c r="AM32" s="653"/>
      <c r="AN32" s="653"/>
      <c r="AO32" s="654"/>
      <c r="AP32" s="706"/>
      <c r="AQ32" s="707"/>
      <c r="AR32" s="707"/>
      <c r="AS32" s="707"/>
      <c r="AT32" s="711"/>
      <c r="AU32" s="230" t="s">
        <v>319</v>
      </c>
      <c r="AV32" s="230"/>
      <c r="AW32" s="230"/>
      <c r="AX32" s="644" t="s">
        <v>320</v>
      </c>
      <c r="AY32" s="645"/>
      <c r="AZ32" s="645"/>
      <c r="BA32" s="645"/>
      <c r="BB32" s="645"/>
      <c r="BC32" s="645"/>
      <c r="BD32" s="645"/>
      <c r="BE32" s="645"/>
      <c r="BF32" s="646"/>
      <c r="BG32" s="713">
        <v>98.9</v>
      </c>
      <c r="BH32" s="672"/>
      <c r="BI32" s="672"/>
      <c r="BJ32" s="672"/>
      <c r="BK32" s="672"/>
      <c r="BL32" s="672"/>
      <c r="BM32" s="653">
        <v>94.7</v>
      </c>
      <c r="BN32" s="701"/>
      <c r="BO32" s="701"/>
      <c r="BP32" s="701"/>
      <c r="BQ32" s="702"/>
      <c r="BR32" s="713">
        <v>97.5</v>
      </c>
      <c r="BS32" s="672"/>
      <c r="BT32" s="672"/>
      <c r="BU32" s="672"/>
      <c r="BV32" s="672"/>
      <c r="BW32" s="672"/>
      <c r="BX32" s="653">
        <v>94.1</v>
      </c>
      <c r="BY32" s="701"/>
      <c r="BZ32" s="701"/>
      <c r="CA32" s="701"/>
      <c r="CB32" s="702"/>
      <c r="CD32" s="697"/>
      <c r="CE32" s="698"/>
      <c r="CF32" s="662" t="s">
        <v>321</v>
      </c>
      <c r="CG32" s="663"/>
      <c r="CH32" s="663"/>
      <c r="CI32" s="663"/>
      <c r="CJ32" s="663"/>
      <c r="CK32" s="663"/>
      <c r="CL32" s="663"/>
      <c r="CM32" s="663"/>
      <c r="CN32" s="663"/>
      <c r="CO32" s="663"/>
      <c r="CP32" s="663"/>
      <c r="CQ32" s="664"/>
      <c r="CR32" s="647">
        <v>109</v>
      </c>
      <c r="CS32" s="648"/>
      <c r="CT32" s="648"/>
      <c r="CU32" s="648"/>
      <c r="CV32" s="648"/>
      <c r="CW32" s="648"/>
      <c r="CX32" s="648"/>
      <c r="CY32" s="649"/>
      <c r="CZ32" s="652">
        <v>0</v>
      </c>
      <c r="DA32" s="684"/>
      <c r="DB32" s="684"/>
      <c r="DC32" s="686"/>
      <c r="DD32" s="656">
        <v>109</v>
      </c>
      <c r="DE32" s="648"/>
      <c r="DF32" s="648"/>
      <c r="DG32" s="648"/>
      <c r="DH32" s="648"/>
      <c r="DI32" s="648"/>
      <c r="DJ32" s="648"/>
      <c r="DK32" s="649"/>
      <c r="DL32" s="656">
        <v>109</v>
      </c>
      <c r="DM32" s="648"/>
      <c r="DN32" s="648"/>
      <c r="DO32" s="648"/>
      <c r="DP32" s="648"/>
      <c r="DQ32" s="648"/>
      <c r="DR32" s="648"/>
      <c r="DS32" s="648"/>
      <c r="DT32" s="648"/>
      <c r="DU32" s="648"/>
      <c r="DV32" s="649"/>
      <c r="DW32" s="652">
        <v>0</v>
      </c>
      <c r="DX32" s="684"/>
      <c r="DY32" s="684"/>
      <c r="DZ32" s="684"/>
      <c r="EA32" s="684"/>
      <c r="EB32" s="684"/>
      <c r="EC32" s="685"/>
    </row>
    <row r="33" spans="2:133" ht="11.25" customHeight="1">
      <c r="B33" s="644" t="s">
        <v>322</v>
      </c>
      <c r="C33" s="645"/>
      <c r="D33" s="645"/>
      <c r="E33" s="645"/>
      <c r="F33" s="645"/>
      <c r="G33" s="645"/>
      <c r="H33" s="645"/>
      <c r="I33" s="645"/>
      <c r="J33" s="645"/>
      <c r="K33" s="645"/>
      <c r="L33" s="645"/>
      <c r="M33" s="645"/>
      <c r="N33" s="645"/>
      <c r="O33" s="645"/>
      <c r="P33" s="645"/>
      <c r="Q33" s="646"/>
      <c r="R33" s="647">
        <v>676305</v>
      </c>
      <c r="S33" s="648"/>
      <c r="T33" s="648"/>
      <c r="U33" s="648"/>
      <c r="V33" s="648"/>
      <c r="W33" s="648"/>
      <c r="X33" s="648"/>
      <c r="Y33" s="649"/>
      <c r="Z33" s="650">
        <v>5.7</v>
      </c>
      <c r="AA33" s="650"/>
      <c r="AB33" s="650"/>
      <c r="AC33" s="650"/>
      <c r="AD33" s="651" t="s">
        <v>244</v>
      </c>
      <c r="AE33" s="651"/>
      <c r="AF33" s="651"/>
      <c r="AG33" s="651"/>
      <c r="AH33" s="651"/>
      <c r="AI33" s="651"/>
      <c r="AJ33" s="651"/>
      <c r="AK33" s="651"/>
      <c r="AL33" s="652" t="s">
        <v>177</v>
      </c>
      <c r="AM33" s="653"/>
      <c r="AN33" s="653"/>
      <c r="AO33" s="654"/>
      <c r="AP33" s="708"/>
      <c r="AQ33" s="709"/>
      <c r="AR33" s="709"/>
      <c r="AS33" s="709"/>
      <c r="AT33" s="712"/>
      <c r="AU33" s="232"/>
      <c r="AV33" s="232"/>
      <c r="AW33" s="232"/>
      <c r="AX33" s="688" t="s">
        <v>323</v>
      </c>
      <c r="AY33" s="689"/>
      <c r="AZ33" s="689"/>
      <c r="BA33" s="689"/>
      <c r="BB33" s="689"/>
      <c r="BC33" s="689"/>
      <c r="BD33" s="689"/>
      <c r="BE33" s="689"/>
      <c r="BF33" s="690"/>
      <c r="BG33" s="717">
        <v>98</v>
      </c>
      <c r="BH33" s="718"/>
      <c r="BI33" s="718"/>
      <c r="BJ33" s="718"/>
      <c r="BK33" s="718"/>
      <c r="BL33" s="718"/>
      <c r="BM33" s="719">
        <v>91.5</v>
      </c>
      <c r="BN33" s="718"/>
      <c r="BO33" s="718"/>
      <c r="BP33" s="718"/>
      <c r="BQ33" s="720"/>
      <c r="BR33" s="717">
        <v>98.3</v>
      </c>
      <c r="BS33" s="718"/>
      <c r="BT33" s="718"/>
      <c r="BU33" s="718"/>
      <c r="BV33" s="718"/>
      <c r="BW33" s="718"/>
      <c r="BX33" s="719">
        <v>91.3</v>
      </c>
      <c r="BY33" s="718"/>
      <c r="BZ33" s="718"/>
      <c r="CA33" s="718"/>
      <c r="CB33" s="720"/>
      <c r="CD33" s="662" t="s">
        <v>324</v>
      </c>
      <c r="CE33" s="663"/>
      <c r="CF33" s="663"/>
      <c r="CG33" s="663"/>
      <c r="CH33" s="663"/>
      <c r="CI33" s="663"/>
      <c r="CJ33" s="663"/>
      <c r="CK33" s="663"/>
      <c r="CL33" s="663"/>
      <c r="CM33" s="663"/>
      <c r="CN33" s="663"/>
      <c r="CO33" s="663"/>
      <c r="CP33" s="663"/>
      <c r="CQ33" s="664"/>
      <c r="CR33" s="647">
        <v>6928523</v>
      </c>
      <c r="CS33" s="672"/>
      <c r="CT33" s="672"/>
      <c r="CU33" s="672"/>
      <c r="CV33" s="672"/>
      <c r="CW33" s="672"/>
      <c r="CX33" s="672"/>
      <c r="CY33" s="673"/>
      <c r="CZ33" s="652">
        <v>59.9</v>
      </c>
      <c r="DA33" s="684"/>
      <c r="DB33" s="684"/>
      <c r="DC33" s="686"/>
      <c r="DD33" s="656">
        <v>3685574</v>
      </c>
      <c r="DE33" s="672"/>
      <c r="DF33" s="672"/>
      <c r="DG33" s="672"/>
      <c r="DH33" s="672"/>
      <c r="DI33" s="672"/>
      <c r="DJ33" s="672"/>
      <c r="DK33" s="673"/>
      <c r="DL33" s="656">
        <v>2779580</v>
      </c>
      <c r="DM33" s="672"/>
      <c r="DN33" s="672"/>
      <c r="DO33" s="672"/>
      <c r="DP33" s="672"/>
      <c r="DQ33" s="672"/>
      <c r="DR33" s="672"/>
      <c r="DS33" s="672"/>
      <c r="DT33" s="672"/>
      <c r="DU33" s="672"/>
      <c r="DV33" s="673"/>
      <c r="DW33" s="652">
        <v>48.2</v>
      </c>
      <c r="DX33" s="684"/>
      <c r="DY33" s="684"/>
      <c r="DZ33" s="684"/>
      <c r="EA33" s="684"/>
      <c r="EB33" s="684"/>
      <c r="EC33" s="685"/>
    </row>
    <row r="34" spans="2:133" ht="11.25" customHeight="1">
      <c r="B34" s="644" t="s">
        <v>325</v>
      </c>
      <c r="C34" s="645"/>
      <c r="D34" s="645"/>
      <c r="E34" s="645"/>
      <c r="F34" s="645"/>
      <c r="G34" s="645"/>
      <c r="H34" s="645"/>
      <c r="I34" s="645"/>
      <c r="J34" s="645"/>
      <c r="K34" s="645"/>
      <c r="L34" s="645"/>
      <c r="M34" s="645"/>
      <c r="N34" s="645"/>
      <c r="O34" s="645"/>
      <c r="P34" s="645"/>
      <c r="Q34" s="646"/>
      <c r="R34" s="647">
        <v>4814</v>
      </c>
      <c r="S34" s="648"/>
      <c r="T34" s="648"/>
      <c r="U34" s="648"/>
      <c r="V34" s="648"/>
      <c r="W34" s="648"/>
      <c r="X34" s="648"/>
      <c r="Y34" s="649"/>
      <c r="Z34" s="650">
        <v>0</v>
      </c>
      <c r="AA34" s="650"/>
      <c r="AB34" s="650"/>
      <c r="AC34" s="650"/>
      <c r="AD34" s="651">
        <v>538</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326</v>
      </c>
      <c r="CE34" s="663"/>
      <c r="CF34" s="663"/>
      <c r="CG34" s="663"/>
      <c r="CH34" s="663"/>
      <c r="CI34" s="663"/>
      <c r="CJ34" s="663"/>
      <c r="CK34" s="663"/>
      <c r="CL34" s="663"/>
      <c r="CM34" s="663"/>
      <c r="CN34" s="663"/>
      <c r="CO34" s="663"/>
      <c r="CP34" s="663"/>
      <c r="CQ34" s="664"/>
      <c r="CR34" s="647">
        <v>1375301</v>
      </c>
      <c r="CS34" s="648"/>
      <c r="CT34" s="648"/>
      <c r="CU34" s="648"/>
      <c r="CV34" s="648"/>
      <c r="CW34" s="648"/>
      <c r="CX34" s="648"/>
      <c r="CY34" s="649"/>
      <c r="CZ34" s="652">
        <v>11.9</v>
      </c>
      <c r="DA34" s="684"/>
      <c r="DB34" s="684"/>
      <c r="DC34" s="686"/>
      <c r="DD34" s="656">
        <v>880440</v>
      </c>
      <c r="DE34" s="648"/>
      <c r="DF34" s="648"/>
      <c r="DG34" s="648"/>
      <c r="DH34" s="648"/>
      <c r="DI34" s="648"/>
      <c r="DJ34" s="648"/>
      <c r="DK34" s="649"/>
      <c r="DL34" s="656">
        <v>541316</v>
      </c>
      <c r="DM34" s="648"/>
      <c r="DN34" s="648"/>
      <c r="DO34" s="648"/>
      <c r="DP34" s="648"/>
      <c r="DQ34" s="648"/>
      <c r="DR34" s="648"/>
      <c r="DS34" s="648"/>
      <c r="DT34" s="648"/>
      <c r="DU34" s="648"/>
      <c r="DV34" s="649"/>
      <c r="DW34" s="652">
        <v>9.4</v>
      </c>
      <c r="DX34" s="684"/>
      <c r="DY34" s="684"/>
      <c r="DZ34" s="684"/>
      <c r="EA34" s="684"/>
      <c r="EB34" s="684"/>
      <c r="EC34" s="685"/>
    </row>
    <row r="35" spans="2:133" ht="11.25" customHeight="1">
      <c r="B35" s="644" t="s">
        <v>327</v>
      </c>
      <c r="C35" s="645"/>
      <c r="D35" s="645"/>
      <c r="E35" s="645"/>
      <c r="F35" s="645"/>
      <c r="G35" s="645"/>
      <c r="H35" s="645"/>
      <c r="I35" s="645"/>
      <c r="J35" s="645"/>
      <c r="K35" s="645"/>
      <c r="L35" s="645"/>
      <c r="M35" s="645"/>
      <c r="N35" s="645"/>
      <c r="O35" s="645"/>
      <c r="P35" s="645"/>
      <c r="Q35" s="646"/>
      <c r="R35" s="647">
        <v>442742</v>
      </c>
      <c r="S35" s="648"/>
      <c r="T35" s="648"/>
      <c r="U35" s="648"/>
      <c r="V35" s="648"/>
      <c r="W35" s="648"/>
      <c r="X35" s="648"/>
      <c r="Y35" s="649"/>
      <c r="Z35" s="650">
        <v>3.7</v>
      </c>
      <c r="AA35" s="650"/>
      <c r="AB35" s="650"/>
      <c r="AC35" s="650"/>
      <c r="AD35" s="651" t="s">
        <v>137</v>
      </c>
      <c r="AE35" s="651"/>
      <c r="AF35" s="651"/>
      <c r="AG35" s="651"/>
      <c r="AH35" s="651"/>
      <c r="AI35" s="651"/>
      <c r="AJ35" s="651"/>
      <c r="AK35" s="651"/>
      <c r="AL35" s="652" t="s">
        <v>177</v>
      </c>
      <c r="AM35" s="653"/>
      <c r="AN35" s="653"/>
      <c r="AO35" s="654"/>
      <c r="AP35" s="235"/>
      <c r="AQ35" s="626" t="s">
        <v>328</v>
      </c>
      <c r="AR35" s="627"/>
      <c r="AS35" s="627"/>
      <c r="AT35" s="627"/>
      <c r="AU35" s="627"/>
      <c r="AV35" s="627"/>
      <c r="AW35" s="627"/>
      <c r="AX35" s="627"/>
      <c r="AY35" s="627"/>
      <c r="AZ35" s="627"/>
      <c r="BA35" s="627"/>
      <c r="BB35" s="627"/>
      <c r="BC35" s="627"/>
      <c r="BD35" s="627"/>
      <c r="BE35" s="627"/>
      <c r="BF35" s="628"/>
      <c r="BG35" s="626" t="s">
        <v>329</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330</v>
      </c>
      <c r="CE35" s="663"/>
      <c r="CF35" s="663"/>
      <c r="CG35" s="663"/>
      <c r="CH35" s="663"/>
      <c r="CI35" s="663"/>
      <c r="CJ35" s="663"/>
      <c r="CK35" s="663"/>
      <c r="CL35" s="663"/>
      <c r="CM35" s="663"/>
      <c r="CN35" s="663"/>
      <c r="CO35" s="663"/>
      <c r="CP35" s="663"/>
      <c r="CQ35" s="664"/>
      <c r="CR35" s="647">
        <v>313934</v>
      </c>
      <c r="CS35" s="672"/>
      <c r="CT35" s="672"/>
      <c r="CU35" s="672"/>
      <c r="CV35" s="672"/>
      <c r="CW35" s="672"/>
      <c r="CX35" s="672"/>
      <c r="CY35" s="673"/>
      <c r="CZ35" s="652">
        <v>2.7</v>
      </c>
      <c r="DA35" s="684"/>
      <c r="DB35" s="684"/>
      <c r="DC35" s="686"/>
      <c r="DD35" s="656">
        <v>217425</v>
      </c>
      <c r="DE35" s="672"/>
      <c r="DF35" s="672"/>
      <c r="DG35" s="672"/>
      <c r="DH35" s="672"/>
      <c r="DI35" s="672"/>
      <c r="DJ35" s="672"/>
      <c r="DK35" s="673"/>
      <c r="DL35" s="656">
        <v>217425</v>
      </c>
      <c r="DM35" s="672"/>
      <c r="DN35" s="672"/>
      <c r="DO35" s="672"/>
      <c r="DP35" s="672"/>
      <c r="DQ35" s="672"/>
      <c r="DR35" s="672"/>
      <c r="DS35" s="672"/>
      <c r="DT35" s="672"/>
      <c r="DU35" s="672"/>
      <c r="DV35" s="673"/>
      <c r="DW35" s="652">
        <v>3.8</v>
      </c>
      <c r="DX35" s="684"/>
      <c r="DY35" s="684"/>
      <c r="DZ35" s="684"/>
      <c r="EA35" s="684"/>
      <c r="EB35" s="684"/>
      <c r="EC35" s="685"/>
    </row>
    <row r="36" spans="2:133" ht="11.25" customHeight="1">
      <c r="B36" s="644" t="s">
        <v>331</v>
      </c>
      <c r="C36" s="645"/>
      <c r="D36" s="645"/>
      <c r="E36" s="645"/>
      <c r="F36" s="645"/>
      <c r="G36" s="645"/>
      <c r="H36" s="645"/>
      <c r="I36" s="645"/>
      <c r="J36" s="645"/>
      <c r="K36" s="645"/>
      <c r="L36" s="645"/>
      <c r="M36" s="645"/>
      <c r="N36" s="645"/>
      <c r="O36" s="645"/>
      <c r="P36" s="645"/>
      <c r="Q36" s="646"/>
      <c r="R36" s="647">
        <v>314068</v>
      </c>
      <c r="S36" s="648"/>
      <c r="T36" s="648"/>
      <c r="U36" s="648"/>
      <c r="V36" s="648"/>
      <c r="W36" s="648"/>
      <c r="X36" s="648"/>
      <c r="Y36" s="649"/>
      <c r="Z36" s="650">
        <v>2.6</v>
      </c>
      <c r="AA36" s="650"/>
      <c r="AB36" s="650"/>
      <c r="AC36" s="650"/>
      <c r="AD36" s="651" t="s">
        <v>137</v>
      </c>
      <c r="AE36" s="651"/>
      <c r="AF36" s="651"/>
      <c r="AG36" s="651"/>
      <c r="AH36" s="651"/>
      <c r="AI36" s="651"/>
      <c r="AJ36" s="651"/>
      <c r="AK36" s="651"/>
      <c r="AL36" s="652" t="s">
        <v>137</v>
      </c>
      <c r="AM36" s="653"/>
      <c r="AN36" s="653"/>
      <c r="AO36" s="654"/>
      <c r="AP36" s="235"/>
      <c r="AQ36" s="721" t="s">
        <v>332</v>
      </c>
      <c r="AR36" s="722"/>
      <c r="AS36" s="722"/>
      <c r="AT36" s="722"/>
      <c r="AU36" s="722"/>
      <c r="AV36" s="722"/>
      <c r="AW36" s="722"/>
      <c r="AX36" s="722"/>
      <c r="AY36" s="723"/>
      <c r="AZ36" s="636">
        <v>1488095</v>
      </c>
      <c r="BA36" s="637"/>
      <c r="BB36" s="637"/>
      <c r="BC36" s="637"/>
      <c r="BD36" s="637"/>
      <c r="BE36" s="637"/>
      <c r="BF36" s="724"/>
      <c r="BG36" s="658" t="s">
        <v>333</v>
      </c>
      <c r="BH36" s="659"/>
      <c r="BI36" s="659"/>
      <c r="BJ36" s="659"/>
      <c r="BK36" s="659"/>
      <c r="BL36" s="659"/>
      <c r="BM36" s="659"/>
      <c r="BN36" s="659"/>
      <c r="BO36" s="659"/>
      <c r="BP36" s="659"/>
      <c r="BQ36" s="659"/>
      <c r="BR36" s="659"/>
      <c r="BS36" s="659"/>
      <c r="BT36" s="659"/>
      <c r="BU36" s="660"/>
      <c r="BV36" s="636">
        <v>-30569</v>
      </c>
      <c r="BW36" s="637"/>
      <c r="BX36" s="637"/>
      <c r="BY36" s="637"/>
      <c r="BZ36" s="637"/>
      <c r="CA36" s="637"/>
      <c r="CB36" s="724"/>
      <c r="CD36" s="662" t="s">
        <v>334</v>
      </c>
      <c r="CE36" s="663"/>
      <c r="CF36" s="663"/>
      <c r="CG36" s="663"/>
      <c r="CH36" s="663"/>
      <c r="CI36" s="663"/>
      <c r="CJ36" s="663"/>
      <c r="CK36" s="663"/>
      <c r="CL36" s="663"/>
      <c r="CM36" s="663"/>
      <c r="CN36" s="663"/>
      <c r="CO36" s="663"/>
      <c r="CP36" s="663"/>
      <c r="CQ36" s="664"/>
      <c r="CR36" s="647">
        <v>3180252</v>
      </c>
      <c r="CS36" s="648"/>
      <c r="CT36" s="648"/>
      <c r="CU36" s="648"/>
      <c r="CV36" s="648"/>
      <c r="CW36" s="648"/>
      <c r="CX36" s="648"/>
      <c r="CY36" s="649"/>
      <c r="CZ36" s="652">
        <v>27.5</v>
      </c>
      <c r="DA36" s="684"/>
      <c r="DB36" s="684"/>
      <c r="DC36" s="686"/>
      <c r="DD36" s="656">
        <v>1175171</v>
      </c>
      <c r="DE36" s="648"/>
      <c r="DF36" s="648"/>
      <c r="DG36" s="648"/>
      <c r="DH36" s="648"/>
      <c r="DI36" s="648"/>
      <c r="DJ36" s="648"/>
      <c r="DK36" s="649"/>
      <c r="DL36" s="656">
        <v>889314</v>
      </c>
      <c r="DM36" s="648"/>
      <c r="DN36" s="648"/>
      <c r="DO36" s="648"/>
      <c r="DP36" s="648"/>
      <c r="DQ36" s="648"/>
      <c r="DR36" s="648"/>
      <c r="DS36" s="648"/>
      <c r="DT36" s="648"/>
      <c r="DU36" s="648"/>
      <c r="DV36" s="649"/>
      <c r="DW36" s="652">
        <v>15.4</v>
      </c>
      <c r="DX36" s="684"/>
      <c r="DY36" s="684"/>
      <c r="DZ36" s="684"/>
      <c r="EA36" s="684"/>
      <c r="EB36" s="684"/>
      <c r="EC36" s="685"/>
    </row>
    <row r="37" spans="2:133" ht="11.25" customHeight="1">
      <c r="B37" s="644" t="s">
        <v>335</v>
      </c>
      <c r="C37" s="645"/>
      <c r="D37" s="645"/>
      <c r="E37" s="645"/>
      <c r="F37" s="645"/>
      <c r="G37" s="645"/>
      <c r="H37" s="645"/>
      <c r="I37" s="645"/>
      <c r="J37" s="645"/>
      <c r="K37" s="645"/>
      <c r="L37" s="645"/>
      <c r="M37" s="645"/>
      <c r="N37" s="645"/>
      <c r="O37" s="645"/>
      <c r="P37" s="645"/>
      <c r="Q37" s="646"/>
      <c r="R37" s="647">
        <v>242971</v>
      </c>
      <c r="S37" s="648"/>
      <c r="T37" s="648"/>
      <c r="U37" s="648"/>
      <c r="V37" s="648"/>
      <c r="W37" s="648"/>
      <c r="X37" s="648"/>
      <c r="Y37" s="649"/>
      <c r="Z37" s="650">
        <v>2</v>
      </c>
      <c r="AA37" s="650"/>
      <c r="AB37" s="650"/>
      <c r="AC37" s="650"/>
      <c r="AD37" s="651" t="s">
        <v>137</v>
      </c>
      <c r="AE37" s="651"/>
      <c r="AF37" s="651"/>
      <c r="AG37" s="651"/>
      <c r="AH37" s="651"/>
      <c r="AI37" s="651"/>
      <c r="AJ37" s="651"/>
      <c r="AK37" s="651"/>
      <c r="AL37" s="652" t="s">
        <v>244</v>
      </c>
      <c r="AM37" s="653"/>
      <c r="AN37" s="653"/>
      <c r="AO37" s="654"/>
      <c r="AQ37" s="725" t="s">
        <v>336</v>
      </c>
      <c r="AR37" s="726"/>
      <c r="AS37" s="726"/>
      <c r="AT37" s="726"/>
      <c r="AU37" s="726"/>
      <c r="AV37" s="726"/>
      <c r="AW37" s="726"/>
      <c r="AX37" s="726"/>
      <c r="AY37" s="727"/>
      <c r="AZ37" s="647">
        <v>333763</v>
      </c>
      <c r="BA37" s="648"/>
      <c r="BB37" s="648"/>
      <c r="BC37" s="648"/>
      <c r="BD37" s="672"/>
      <c r="BE37" s="672"/>
      <c r="BF37" s="702"/>
      <c r="BG37" s="662" t="s">
        <v>337</v>
      </c>
      <c r="BH37" s="663"/>
      <c r="BI37" s="663"/>
      <c r="BJ37" s="663"/>
      <c r="BK37" s="663"/>
      <c r="BL37" s="663"/>
      <c r="BM37" s="663"/>
      <c r="BN37" s="663"/>
      <c r="BO37" s="663"/>
      <c r="BP37" s="663"/>
      <c r="BQ37" s="663"/>
      <c r="BR37" s="663"/>
      <c r="BS37" s="663"/>
      <c r="BT37" s="663"/>
      <c r="BU37" s="664"/>
      <c r="BV37" s="647">
        <v>-30569</v>
      </c>
      <c r="BW37" s="648"/>
      <c r="BX37" s="648"/>
      <c r="BY37" s="648"/>
      <c r="BZ37" s="648"/>
      <c r="CA37" s="648"/>
      <c r="CB37" s="657"/>
      <c r="CD37" s="662" t="s">
        <v>338</v>
      </c>
      <c r="CE37" s="663"/>
      <c r="CF37" s="663"/>
      <c r="CG37" s="663"/>
      <c r="CH37" s="663"/>
      <c r="CI37" s="663"/>
      <c r="CJ37" s="663"/>
      <c r="CK37" s="663"/>
      <c r="CL37" s="663"/>
      <c r="CM37" s="663"/>
      <c r="CN37" s="663"/>
      <c r="CO37" s="663"/>
      <c r="CP37" s="663"/>
      <c r="CQ37" s="664"/>
      <c r="CR37" s="647">
        <v>710428</v>
      </c>
      <c r="CS37" s="672"/>
      <c r="CT37" s="672"/>
      <c r="CU37" s="672"/>
      <c r="CV37" s="672"/>
      <c r="CW37" s="672"/>
      <c r="CX37" s="672"/>
      <c r="CY37" s="673"/>
      <c r="CZ37" s="652">
        <v>6.1</v>
      </c>
      <c r="DA37" s="684"/>
      <c r="DB37" s="684"/>
      <c r="DC37" s="686"/>
      <c r="DD37" s="656">
        <v>664644</v>
      </c>
      <c r="DE37" s="672"/>
      <c r="DF37" s="672"/>
      <c r="DG37" s="672"/>
      <c r="DH37" s="672"/>
      <c r="DI37" s="672"/>
      <c r="DJ37" s="672"/>
      <c r="DK37" s="673"/>
      <c r="DL37" s="656">
        <v>652129</v>
      </c>
      <c r="DM37" s="672"/>
      <c r="DN37" s="672"/>
      <c r="DO37" s="672"/>
      <c r="DP37" s="672"/>
      <c r="DQ37" s="672"/>
      <c r="DR37" s="672"/>
      <c r="DS37" s="672"/>
      <c r="DT37" s="672"/>
      <c r="DU37" s="672"/>
      <c r="DV37" s="673"/>
      <c r="DW37" s="652">
        <v>11.3</v>
      </c>
      <c r="DX37" s="684"/>
      <c r="DY37" s="684"/>
      <c r="DZ37" s="684"/>
      <c r="EA37" s="684"/>
      <c r="EB37" s="684"/>
      <c r="EC37" s="685"/>
    </row>
    <row r="38" spans="2:133" ht="11.25" customHeight="1">
      <c r="B38" s="644" t="s">
        <v>339</v>
      </c>
      <c r="C38" s="645"/>
      <c r="D38" s="645"/>
      <c r="E38" s="645"/>
      <c r="F38" s="645"/>
      <c r="G38" s="645"/>
      <c r="H38" s="645"/>
      <c r="I38" s="645"/>
      <c r="J38" s="645"/>
      <c r="K38" s="645"/>
      <c r="L38" s="645"/>
      <c r="M38" s="645"/>
      <c r="N38" s="645"/>
      <c r="O38" s="645"/>
      <c r="P38" s="645"/>
      <c r="Q38" s="646"/>
      <c r="R38" s="647">
        <v>214698</v>
      </c>
      <c r="S38" s="648"/>
      <c r="T38" s="648"/>
      <c r="U38" s="648"/>
      <c r="V38" s="648"/>
      <c r="W38" s="648"/>
      <c r="X38" s="648"/>
      <c r="Y38" s="649"/>
      <c r="Z38" s="650">
        <v>1.8</v>
      </c>
      <c r="AA38" s="650"/>
      <c r="AB38" s="650"/>
      <c r="AC38" s="650"/>
      <c r="AD38" s="651">
        <v>12</v>
      </c>
      <c r="AE38" s="651"/>
      <c r="AF38" s="651"/>
      <c r="AG38" s="651"/>
      <c r="AH38" s="651"/>
      <c r="AI38" s="651"/>
      <c r="AJ38" s="651"/>
      <c r="AK38" s="651"/>
      <c r="AL38" s="652">
        <v>0</v>
      </c>
      <c r="AM38" s="653"/>
      <c r="AN38" s="653"/>
      <c r="AO38" s="654"/>
      <c r="AQ38" s="725" t="s">
        <v>340</v>
      </c>
      <c r="AR38" s="726"/>
      <c r="AS38" s="726"/>
      <c r="AT38" s="726"/>
      <c r="AU38" s="726"/>
      <c r="AV38" s="726"/>
      <c r="AW38" s="726"/>
      <c r="AX38" s="726"/>
      <c r="AY38" s="727"/>
      <c r="AZ38" s="647">
        <v>84421</v>
      </c>
      <c r="BA38" s="648"/>
      <c r="BB38" s="648"/>
      <c r="BC38" s="648"/>
      <c r="BD38" s="672"/>
      <c r="BE38" s="672"/>
      <c r="BF38" s="702"/>
      <c r="BG38" s="662" t="s">
        <v>341</v>
      </c>
      <c r="BH38" s="663"/>
      <c r="BI38" s="663"/>
      <c r="BJ38" s="663"/>
      <c r="BK38" s="663"/>
      <c r="BL38" s="663"/>
      <c r="BM38" s="663"/>
      <c r="BN38" s="663"/>
      <c r="BO38" s="663"/>
      <c r="BP38" s="663"/>
      <c r="BQ38" s="663"/>
      <c r="BR38" s="663"/>
      <c r="BS38" s="663"/>
      <c r="BT38" s="663"/>
      <c r="BU38" s="664"/>
      <c r="BV38" s="647">
        <v>2877</v>
      </c>
      <c r="BW38" s="648"/>
      <c r="BX38" s="648"/>
      <c r="BY38" s="648"/>
      <c r="BZ38" s="648"/>
      <c r="CA38" s="648"/>
      <c r="CB38" s="657"/>
      <c r="CD38" s="662" t="s">
        <v>342</v>
      </c>
      <c r="CE38" s="663"/>
      <c r="CF38" s="663"/>
      <c r="CG38" s="663"/>
      <c r="CH38" s="663"/>
      <c r="CI38" s="663"/>
      <c r="CJ38" s="663"/>
      <c r="CK38" s="663"/>
      <c r="CL38" s="663"/>
      <c r="CM38" s="663"/>
      <c r="CN38" s="663"/>
      <c r="CO38" s="663"/>
      <c r="CP38" s="663"/>
      <c r="CQ38" s="664"/>
      <c r="CR38" s="647">
        <v>1403674</v>
      </c>
      <c r="CS38" s="648"/>
      <c r="CT38" s="648"/>
      <c r="CU38" s="648"/>
      <c r="CV38" s="648"/>
      <c r="CW38" s="648"/>
      <c r="CX38" s="648"/>
      <c r="CY38" s="649"/>
      <c r="CZ38" s="652">
        <v>12.1</v>
      </c>
      <c r="DA38" s="684"/>
      <c r="DB38" s="684"/>
      <c r="DC38" s="686"/>
      <c r="DD38" s="656">
        <v>1182748</v>
      </c>
      <c r="DE38" s="648"/>
      <c r="DF38" s="648"/>
      <c r="DG38" s="648"/>
      <c r="DH38" s="648"/>
      <c r="DI38" s="648"/>
      <c r="DJ38" s="648"/>
      <c r="DK38" s="649"/>
      <c r="DL38" s="656">
        <v>1131525</v>
      </c>
      <c r="DM38" s="648"/>
      <c r="DN38" s="648"/>
      <c r="DO38" s="648"/>
      <c r="DP38" s="648"/>
      <c r="DQ38" s="648"/>
      <c r="DR38" s="648"/>
      <c r="DS38" s="648"/>
      <c r="DT38" s="648"/>
      <c r="DU38" s="648"/>
      <c r="DV38" s="649"/>
      <c r="DW38" s="652">
        <v>19.600000000000001</v>
      </c>
      <c r="DX38" s="684"/>
      <c r="DY38" s="684"/>
      <c r="DZ38" s="684"/>
      <c r="EA38" s="684"/>
      <c r="EB38" s="684"/>
      <c r="EC38" s="685"/>
    </row>
    <row r="39" spans="2:133" ht="11.25" customHeight="1">
      <c r="B39" s="644" t="s">
        <v>343</v>
      </c>
      <c r="C39" s="645"/>
      <c r="D39" s="645"/>
      <c r="E39" s="645"/>
      <c r="F39" s="645"/>
      <c r="G39" s="645"/>
      <c r="H39" s="645"/>
      <c r="I39" s="645"/>
      <c r="J39" s="645"/>
      <c r="K39" s="645"/>
      <c r="L39" s="645"/>
      <c r="M39" s="645"/>
      <c r="N39" s="645"/>
      <c r="O39" s="645"/>
      <c r="P39" s="645"/>
      <c r="Q39" s="646"/>
      <c r="R39" s="647">
        <v>388527</v>
      </c>
      <c r="S39" s="648"/>
      <c r="T39" s="648"/>
      <c r="U39" s="648"/>
      <c r="V39" s="648"/>
      <c r="W39" s="648"/>
      <c r="X39" s="648"/>
      <c r="Y39" s="649"/>
      <c r="Z39" s="650">
        <v>3.3</v>
      </c>
      <c r="AA39" s="650"/>
      <c r="AB39" s="650"/>
      <c r="AC39" s="650"/>
      <c r="AD39" s="651" t="s">
        <v>244</v>
      </c>
      <c r="AE39" s="651"/>
      <c r="AF39" s="651"/>
      <c r="AG39" s="651"/>
      <c r="AH39" s="651"/>
      <c r="AI39" s="651"/>
      <c r="AJ39" s="651"/>
      <c r="AK39" s="651"/>
      <c r="AL39" s="652" t="s">
        <v>137</v>
      </c>
      <c r="AM39" s="653"/>
      <c r="AN39" s="653"/>
      <c r="AO39" s="654"/>
      <c r="AQ39" s="725" t="s">
        <v>344</v>
      </c>
      <c r="AR39" s="726"/>
      <c r="AS39" s="726"/>
      <c r="AT39" s="726"/>
      <c r="AU39" s="726"/>
      <c r="AV39" s="726"/>
      <c r="AW39" s="726"/>
      <c r="AX39" s="726"/>
      <c r="AY39" s="727"/>
      <c r="AZ39" s="647" t="s">
        <v>244</v>
      </c>
      <c r="BA39" s="648"/>
      <c r="BB39" s="648"/>
      <c r="BC39" s="648"/>
      <c r="BD39" s="672"/>
      <c r="BE39" s="672"/>
      <c r="BF39" s="702"/>
      <c r="BG39" s="662" t="s">
        <v>345</v>
      </c>
      <c r="BH39" s="663"/>
      <c r="BI39" s="663"/>
      <c r="BJ39" s="663"/>
      <c r="BK39" s="663"/>
      <c r="BL39" s="663"/>
      <c r="BM39" s="663"/>
      <c r="BN39" s="663"/>
      <c r="BO39" s="663"/>
      <c r="BP39" s="663"/>
      <c r="BQ39" s="663"/>
      <c r="BR39" s="663"/>
      <c r="BS39" s="663"/>
      <c r="BT39" s="663"/>
      <c r="BU39" s="664"/>
      <c r="BV39" s="647">
        <v>4472</v>
      </c>
      <c r="BW39" s="648"/>
      <c r="BX39" s="648"/>
      <c r="BY39" s="648"/>
      <c r="BZ39" s="648"/>
      <c r="CA39" s="648"/>
      <c r="CB39" s="657"/>
      <c r="CD39" s="662" t="s">
        <v>346</v>
      </c>
      <c r="CE39" s="663"/>
      <c r="CF39" s="663"/>
      <c r="CG39" s="663"/>
      <c r="CH39" s="663"/>
      <c r="CI39" s="663"/>
      <c r="CJ39" s="663"/>
      <c r="CK39" s="663"/>
      <c r="CL39" s="663"/>
      <c r="CM39" s="663"/>
      <c r="CN39" s="663"/>
      <c r="CO39" s="663"/>
      <c r="CP39" s="663"/>
      <c r="CQ39" s="664"/>
      <c r="CR39" s="647">
        <v>579362</v>
      </c>
      <c r="CS39" s="672"/>
      <c r="CT39" s="672"/>
      <c r="CU39" s="672"/>
      <c r="CV39" s="672"/>
      <c r="CW39" s="672"/>
      <c r="CX39" s="672"/>
      <c r="CY39" s="673"/>
      <c r="CZ39" s="652">
        <v>5</v>
      </c>
      <c r="DA39" s="684"/>
      <c r="DB39" s="684"/>
      <c r="DC39" s="686"/>
      <c r="DD39" s="656">
        <v>229790</v>
      </c>
      <c r="DE39" s="672"/>
      <c r="DF39" s="672"/>
      <c r="DG39" s="672"/>
      <c r="DH39" s="672"/>
      <c r="DI39" s="672"/>
      <c r="DJ39" s="672"/>
      <c r="DK39" s="673"/>
      <c r="DL39" s="656" t="s">
        <v>244</v>
      </c>
      <c r="DM39" s="672"/>
      <c r="DN39" s="672"/>
      <c r="DO39" s="672"/>
      <c r="DP39" s="672"/>
      <c r="DQ39" s="672"/>
      <c r="DR39" s="672"/>
      <c r="DS39" s="672"/>
      <c r="DT39" s="672"/>
      <c r="DU39" s="672"/>
      <c r="DV39" s="673"/>
      <c r="DW39" s="652" t="s">
        <v>244</v>
      </c>
      <c r="DX39" s="684"/>
      <c r="DY39" s="684"/>
      <c r="DZ39" s="684"/>
      <c r="EA39" s="684"/>
      <c r="EB39" s="684"/>
      <c r="EC39" s="685"/>
    </row>
    <row r="40" spans="2:133" ht="11.25" customHeight="1">
      <c r="B40" s="644" t="s">
        <v>347</v>
      </c>
      <c r="C40" s="645"/>
      <c r="D40" s="645"/>
      <c r="E40" s="645"/>
      <c r="F40" s="645"/>
      <c r="G40" s="645"/>
      <c r="H40" s="645"/>
      <c r="I40" s="645"/>
      <c r="J40" s="645"/>
      <c r="K40" s="645"/>
      <c r="L40" s="645"/>
      <c r="M40" s="645"/>
      <c r="N40" s="645"/>
      <c r="O40" s="645"/>
      <c r="P40" s="645"/>
      <c r="Q40" s="646"/>
      <c r="R40" s="647" t="s">
        <v>177</v>
      </c>
      <c r="S40" s="648"/>
      <c r="T40" s="648"/>
      <c r="U40" s="648"/>
      <c r="V40" s="648"/>
      <c r="W40" s="648"/>
      <c r="X40" s="648"/>
      <c r="Y40" s="649"/>
      <c r="Z40" s="650" t="s">
        <v>137</v>
      </c>
      <c r="AA40" s="650"/>
      <c r="AB40" s="650"/>
      <c r="AC40" s="650"/>
      <c r="AD40" s="651" t="s">
        <v>244</v>
      </c>
      <c r="AE40" s="651"/>
      <c r="AF40" s="651"/>
      <c r="AG40" s="651"/>
      <c r="AH40" s="651"/>
      <c r="AI40" s="651"/>
      <c r="AJ40" s="651"/>
      <c r="AK40" s="651"/>
      <c r="AL40" s="652" t="s">
        <v>177</v>
      </c>
      <c r="AM40" s="653"/>
      <c r="AN40" s="653"/>
      <c r="AO40" s="654"/>
      <c r="AQ40" s="725" t="s">
        <v>348</v>
      </c>
      <c r="AR40" s="726"/>
      <c r="AS40" s="726"/>
      <c r="AT40" s="726"/>
      <c r="AU40" s="726"/>
      <c r="AV40" s="726"/>
      <c r="AW40" s="726"/>
      <c r="AX40" s="726"/>
      <c r="AY40" s="727"/>
      <c r="AZ40" s="647" t="s">
        <v>137</v>
      </c>
      <c r="BA40" s="648"/>
      <c r="BB40" s="648"/>
      <c r="BC40" s="648"/>
      <c r="BD40" s="672"/>
      <c r="BE40" s="672"/>
      <c r="BF40" s="702"/>
      <c r="BG40" s="728" t="s">
        <v>349</v>
      </c>
      <c r="BH40" s="729"/>
      <c r="BI40" s="729"/>
      <c r="BJ40" s="729"/>
      <c r="BK40" s="729"/>
      <c r="BL40" s="236"/>
      <c r="BM40" s="663" t="s">
        <v>350</v>
      </c>
      <c r="BN40" s="663"/>
      <c r="BO40" s="663"/>
      <c r="BP40" s="663"/>
      <c r="BQ40" s="663"/>
      <c r="BR40" s="663"/>
      <c r="BS40" s="663"/>
      <c r="BT40" s="663"/>
      <c r="BU40" s="664"/>
      <c r="BV40" s="647">
        <v>101</v>
      </c>
      <c r="BW40" s="648"/>
      <c r="BX40" s="648"/>
      <c r="BY40" s="648"/>
      <c r="BZ40" s="648"/>
      <c r="CA40" s="648"/>
      <c r="CB40" s="657"/>
      <c r="CD40" s="662" t="s">
        <v>351</v>
      </c>
      <c r="CE40" s="663"/>
      <c r="CF40" s="663"/>
      <c r="CG40" s="663"/>
      <c r="CH40" s="663"/>
      <c r="CI40" s="663"/>
      <c r="CJ40" s="663"/>
      <c r="CK40" s="663"/>
      <c r="CL40" s="663"/>
      <c r="CM40" s="663"/>
      <c r="CN40" s="663"/>
      <c r="CO40" s="663"/>
      <c r="CP40" s="663"/>
      <c r="CQ40" s="664"/>
      <c r="CR40" s="647">
        <v>76000</v>
      </c>
      <c r="CS40" s="648"/>
      <c r="CT40" s="648"/>
      <c r="CU40" s="648"/>
      <c r="CV40" s="648"/>
      <c r="CW40" s="648"/>
      <c r="CX40" s="648"/>
      <c r="CY40" s="649"/>
      <c r="CZ40" s="652">
        <v>0.7</v>
      </c>
      <c r="DA40" s="684"/>
      <c r="DB40" s="684"/>
      <c r="DC40" s="686"/>
      <c r="DD40" s="656" t="s">
        <v>137</v>
      </c>
      <c r="DE40" s="648"/>
      <c r="DF40" s="648"/>
      <c r="DG40" s="648"/>
      <c r="DH40" s="648"/>
      <c r="DI40" s="648"/>
      <c r="DJ40" s="648"/>
      <c r="DK40" s="649"/>
      <c r="DL40" s="656" t="s">
        <v>137</v>
      </c>
      <c r="DM40" s="648"/>
      <c r="DN40" s="648"/>
      <c r="DO40" s="648"/>
      <c r="DP40" s="648"/>
      <c r="DQ40" s="648"/>
      <c r="DR40" s="648"/>
      <c r="DS40" s="648"/>
      <c r="DT40" s="648"/>
      <c r="DU40" s="648"/>
      <c r="DV40" s="649"/>
      <c r="DW40" s="652" t="s">
        <v>244</v>
      </c>
      <c r="DX40" s="684"/>
      <c r="DY40" s="684"/>
      <c r="DZ40" s="684"/>
      <c r="EA40" s="684"/>
      <c r="EB40" s="684"/>
      <c r="EC40" s="685"/>
    </row>
    <row r="41" spans="2:133" ht="11.25" customHeight="1">
      <c r="B41" s="644" t="s">
        <v>352</v>
      </c>
      <c r="C41" s="645"/>
      <c r="D41" s="645"/>
      <c r="E41" s="645"/>
      <c r="F41" s="645"/>
      <c r="G41" s="645"/>
      <c r="H41" s="645"/>
      <c r="I41" s="645"/>
      <c r="J41" s="645"/>
      <c r="K41" s="645"/>
      <c r="L41" s="645"/>
      <c r="M41" s="645"/>
      <c r="N41" s="645"/>
      <c r="O41" s="645"/>
      <c r="P41" s="645"/>
      <c r="Q41" s="646"/>
      <c r="R41" s="647" t="s">
        <v>137</v>
      </c>
      <c r="S41" s="648"/>
      <c r="T41" s="648"/>
      <c r="U41" s="648"/>
      <c r="V41" s="648"/>
      <c r="W41" s="648"/>
      <c r="X41" s="648"/>
      <c r="Y41" s="649"/>
      <c r="Z41" s="650" t="s">
        <v>137</v>
      </c>
      <c r="AA41" s="650"/>
      <c r="AB41" s="650"/>
      <c r="AC41" s="650"/>
      <c r="AD41" s="651" t="s">
        <v>177</v>
      </c>
      <c r="AE41" s="651"/>
      <c r="AF41" s="651"/>
      <c r="AG41" s="651"/>
      <c r="AH41" s="651"/>
      <c r="AI41" s="651"/>
      <c r="AJ41" s="651"/>
      <c r="AK41" s="651"/>
      <c r="AL41" s="652" t="s">
        <v>137</v>
      </c>
      <c r="AM41" s="653"/>
      <c r="AN41" s="653"/>
      <c r="AO41" s="654"/>
      <c r="AQ41" s="725" t="s">
        <v>353</v>
      </c>
      <c r="AR41" s="726"/>
      <c r="AS41" s="726"/>
      <c r="AT41" s="726"/>
      <c r="AU41" s="726"/>
      <c r="AV41" s="726"/>
      <c r="AW41" s="726"/>
      <c r="AX41" s="726"/>
      <c r="AY41" s="727"/>
      <c r="AZ41" s="647">
        <v>228391</v>
      </c>
      <c r="BA41" s="648"/>
      <c r="BB41" s="648"/>
      <c r="BC41" s="648"/>
      <c r="BD41" s="672"/>
      <c r="BE41" s="672"/>
      <c r="BF41" s="702"/>
      <c r="BG41" s="728"/>
      <c r="BH41" s="729"/>
      <c r="BI41" s="729"/>
      <c r="BJ41" s="729"/>
      <c r="BK41" s="729"/>
      <c r="BL41" s="236"/>
      <c r="BM41" s="663" t="s">
        <v>354</v>
      </c>
      <c r="BN41" s="663"/>
      <c r="BO41" s="663"/>
      <c r="BP41" s="663"/>
      <c r="BQ41" s="663"/>
      <c r="BR41" s="663"/>
      <c r="BS41" s="663"/>
      <c r="BT41" s="663"/>
      <c r="BU41" s="664"/>
      <c r="BV41" s="647">
        <v>1</v>
      </c>
      <c r="BW41" s="648"/>
      <c r="BX41" s="648"/>
      <c r="BY41" s="648"/>
      <c r="BZ41" s="648"/>
      <c r="CA41" s="648"/>
      <c r="CB41" s="657"/>
      <c r="CD41" s="662" t="s">
        <v>355</v>
      </c>
      <c r="CE41" s="663"/>
      <c r="CF41" s="663"/>
      <c r="CG41" s="663"/>
      <c r="CH41" s="663"/>
      <c r="CI41" s="663"/>
      <c r="CJ41" s="663"/>
      <c r="CK41" s="663"/>
      <c r="CL41" s="663"/>
      <c r="CM41" s="663"/>
      <c r="CN41" s="663"/>
      <c r="CO41" s="663"/>
      <c r="CP41" s="663"/>
      <c r="CQ41" s="664"/>
      <c r="CR41" s="647" t="s">
        <v>244</v>
      </c>
      <c r="CS41" s="672"/>
      <c r="CT41" s="672"/>
      <c r="CU41" s="672"/>
      <c r="CV41" s="672"/>
      <c r="CW41" s="672"/>
      <c r="CX41" s="672"/>
      <c r="CY41" s="673"/>
      <c r="CZ41" s="652" t="s">
        <v>137</v>
      </c>
      <c r="DA41" s="684"/>
      <c r="DB41" s="684"/>
      <c r="DC41" s="686"/>
      <c r="DD41" s="656" t="s">
        <v>244</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356</v>
      </c>
      <c r="C42" s="645"/>
      <c r="D42" s="645"/>
      <c r="E42" s="645"/>
      <c r="F42" s="645"/>
      <c r="G42" s="645"/>
      <c r="H42" s="645"/>
      <c r="I42" s="645"/>
      <c r="J42" s="645"/>
      <c r="K42" s="645"/>
      <c r="L42" s="645"/>
      <c r="M42" s="645"/>
      <c r="N42" s="645"/>
      <c r="O42" s="645"/>
      <c r="P42" s="645"/>
      <c r="Q42" s="646"/>
      <c r="R42" s="647">
        <v>192014</v>
      </c>
      <c r="S42" s="648"/>
      <c r="T42" s="648"/>
      <c r="U42" s="648"/>
      <c r="V42" s="648"/>
      <c r="W42" s="648"/>
      <c r="X42" s="648"/>
      <c r="Y42" s="649"/>
      <c r="Z42" s="650">
        <v>1.6</v>
      </c>
      <c r="AA42" s="650"/>
      <c r="AB42" s="650"/>
      <c r="AC42" s="650"/>
      <c r="AD42" s="651" t="s">
        <v>137</v>
      </c>
      <c r="AE42" s="651"/>
      <c r="AF42" s="651"/>
      <c r="AG42" s="651"/>
      <c r="AH42" s="651"/>
      <c r="AI42" s="651"/>
      <c r="AJ42" s="651"/>
      <c r="AK42" s="651"/>
      <c r="AL42" s="652" t="s">
        <v>244</v>
      </c>
      <c r="AM42" s="653"/>
      <c r="AN42" s="653"/>
      <c r="AO42" s="654"/>
      <c r="AQ42" s="746" t="s">
        <v>357</v>
      </c>
      <c r="AR42" s="747"/>
      <c r="AS42" s="747"/>
      <c r="AT42" s="747"/>
      <c r="AU42" s="747"/>
      <c r="AV42" s="747"/>
      <c r="AW42" s="747"/>
      <c r="AX42" s="747"/>
      <c r="AY42" s="748"/>
      <c r="AZ42" s="738">
        <v>841520</v>
      </c>
      <c r="BA42" s="739"/>
      <c r="BB42" s="739"/>
      <c r="BC42" s="739"/>
      <c r="BD42" s="718"/>
      <c r="BE42" s="718"/>
      <c r="BF42" s="720"/>
      <c r="BG42" s="730"/>
      <c r="BH42" s="731"/>
      <c r="BI42" s="731"/>
      <c r="BJ42" s="731"/>
      <c r="BK42" s="731"/>
      <c r="BL42" s="237"/>
      <c r="BM42" s="675" t="s">
        <v>358</v>
      </c>
      <c r="BN42" s="675"/>
      <c r="BO42" s="675"/>
      <c r="BP42" s="675"/>
      <c r="BQ42" s="675"/>
      <c r="BR42" s="675"/>
      <c r="BS42" s="675"/>
      <c r="BT42" s="675"/>
      <c r="BU42" s="676"/>
      <c r="BV42" s="738">
        <v>432</v>
      </c>
      <c r="BW42" s="739"/>
      <c r="BX42" s="739"/>
      <c r="BY42" s="739"/>
      <c r="BZ42" s="739"/>
      <c r="CA42" s="739"/>
      <c r="CB42" s="745"/>
      <c r="CD42" s="644" t="s">
        <v>359</v>
      </c>
      <c r="CE42" s="645"/>
      <c r="CF42" s="645"/>
      <c r="CG42" s="645"/>
      <c r="CH42" s="645"/>
      <c r="CI42" s="645"/>
      <c r="CJ42" s="645"/>
      <c r="CK42" s="645"/>
      <c r="CL42" s="645"/>
      <c r="CM42" s="645"/>
      <c r="CN42" s="645"/>
      <c r="CO42" s="645"/>
      <c r="CP42" s="645"/>
      <c r="CQ42" s="646"/>
      <c r="CR42" s="647">
        <v>542710</v>
      </c>
      <c r="CS42" s="648"/>
      <c r="CT42" s="648"/>
      <c r="CU42" s="648"/>
      <c r="CV42" s="648"/>
      <c r="CW42" s="648"/>
      <c r="CX42" s="648"/>
      <c r="CY42" s="649"/>
      <c r="CZ42" s="652">
        <v>4.7</v>
      </c>
      <c r="DA42" s="653"/>
      <c r="DB42" s="653"/>
      <c r="DC42" s="665"/>
      <c r="DD42" s="656">
        <v>123006</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360</v>
      </c>
      <c r="C43" s="689"/>
      <c r="D43" s="689"/>
      <c r="E43" s="689"/>
      <c r="F43" s="689"/>
      <c r="G43" s="689"/>
      <c r="H43" s="689"/>
      <c r="I43" s="689"/>
      <c r="J43" s="689"/>
      <c r="K43" s="689"/>
      <c r="L43" s="689"/>
      <c r="M43" s="689"/>
      <c r="N43" s="689"/>
      <c r="O43" s="689"/>
      <c r="P43" s="689"/>
      <c r="Q43" s="690"/>
      <c r="R43" s="738">
        <v>11865615</v>
      </c>
      <c r="S43" s="739"/>
      <c r="T43" s="739"/>
      <c r="U43" s="739"/>
      <c r="V43" s="739"/>
      <c r="W43" s="739"/>
      <c r="X43" s="739"/>
      <c r="Y43" s="740"/>
      <c r="Z43" s="741">
        <v>100</v>
      </c>
      <c r="AA43" s="741"/>
      <c r="AB43" s="741"/>
      <c r="AC43" s="741"/>
      <c r="AD43" s="742">
        <v>5572231</v>
      </c>
      <c r="AE43" s="742"/>
      <c r="AF43" s="742"/>
      <c r="AG43" s="742"/>
      <c r="AH43" s="742"/>
      <c r="AI43" s="742"/>
      <c r="AJ43" s="742"/>
      <c r="AK43" s="742"/>
      <c r="AL43" s="743">
        <v>100</v>
      </c>
      <c r="AM43" s="719"/>
      <c r="AN43" s="719"/>
      <c r="AO43" s="744"/>
      <c r="BV43" s="238"/>
      <c r="BW43" s="238"/>
      <c r="BX43" s="238"/>
      <c r="BY43" s="238"/>
      <c r="BZ43" s="238"/>
      <c r="CA43" s="238"/>
      <c r="CB43" s="238"/>
      <c r="CD43" s="644" t="s">
        <v>361</v>
      </c>
      <c r="CE43" s="645"/>
      <c r="CF43" s="645"/>
      <c r="CG43" s="645"/>
      <c r="CH43" s="645"/>
      <c r="CI43" s="645"/>
      <c r="CJ43" s="645"/>
      <c r="CK43" s="645"/>
      <c r="CL43" s="645"/>
      <c r="CM43" s="645"/>
      <c r="CN43" s="645"/>
      <c r="CO43" s="645"/>
      <c r="CP43" s="645"/>
      <c r="CQ43" s="646"/>
      <c r="CR43" s="647">
        <v>150</v>
      </c>
      <c r="CS43" s="672"/>
      <c r="CT43" s="672"/>
      <c r="CU43" s="672"/>
      <c r="CV43" s="672"/>
      <c r="CW43" s="672"/>
      <c r="CX43" s="672"/>
      <c r="CY43" s="673"/>
      <c r="CZ43" s="652">
        <v>0</v>
      </c>
      <c r="DA43" s="684"/>
      <c r="DB43" s="684"/>
      <c r="DC43" s="686"/>
      <c r="DD43" s="656" t="s">
        <v>177</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309</v>
      </c>
      <c r="CE44" s="760"/>
      <c r="CF44" s="644" t="s">
        <v>362</v>
      </c>
      <c r="CG44" s="645"/>
      <c r="CH44" s="645"/>
      <c r="CI44" s="645"/>
      <c r="CJ44" s="645"/>
      <c r="CK44" s="645"/>
      <c r="CL44" s="645"/>
      <c r="CM44" s="645"/>
      <c r="CN44" s="645"/>
      <c r="CO44" s="645"/>
      <c r="CP44" s="645"/>
      <c r="CQ44" s="646"/>
      <c r="CR44" s="647">
        <v>542710</v>
      </c>
      <c r="CS44" s="648"/>
      <c r="CT44" s="648"/>
      <c r="CU44" s="648"/>
      <c r="CV44" s="648"/>
      <c r="CW44" s="648"/>
      <c r="CX44" s="648"/>
      <c r="CY44" s="649"/>
      <c r="CZ44" s="652">
        <v>4.7</v>
      </c>
      <c r="DA44" s="653"/>
      <c r="DB44" s="653"/>
      <c r="DC44" s="665"/>
      <c r="DD44" s="656">
        <v>123006</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364</v>
      </c>
      <c r="CG45" s="645"/>
      <c r="CH45" s="645"/>
      <c r="CI45" s="645"/>
      <c r="CJ45" s="645"/>
      <c r="CK45" s="645"/>
      <c r="CL45" s="645"/>
      <c r="CM45" s="645"/>
      <c r="CN45" s="645"/>
      <c r="CO45" s="645"/>
      <c r="CP45" s="645"/>
      <c r="CQ45" s="646"/>
      <c r="CR45" s="647">
        <v>394091</v>
      </c>
      <c r="CS45" s="672"/>
      <c r="CT45" s="672"/>
      <c r="CU45" s="672"/>
      <c r="CV45" s="672"/>
      <c r="CW45" s="672"/>
      <c r="CX45" s="672"/>
      <c r="CY45" s="673"/>
      <c r="CZ45" s="652">
        <v>3.4</v>
      </c>
      <c r="DA45" s="684"/>
      <c r="DB45" s="684"/>
      <c r="DC45" s="686"/>
      <c r="DD45" s="656">
        <v>15485</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366</v>
      </c>
      <c r="CG46" s="645"/>
      <c r="CH46" s="645"/>
      <c r="CI46" s="645"/>
      <c r="CJ46" s="645"/>
      <c r="CK46" s="645"/>
      <c r="CL46" s="645"/>
      <c r="CM46" s="645"/>
      <c r="CN46" s="645"/>
      <c r="CO46" s="645"/>
      <c r="CP46" s="645"/>
      <c r="CQ46" s="646"/>
      <c r="CR46" s="647">
        <v>148619</v>
      </c>
      <c r="CS46" s="648"/>
      <c r="CT46" s="648"/>
      <c r="CU46" s="648"/>
      <c r="CV46" s="648"/>
      <c r="CW46" s="648"/>
      <c r="CX46" s="648"/>
      <c r="CY46" s="649"/>
      <c r="CZ46" s="652">
        <v>1.3</v>
      </c>
      <c r="DA46" s="653"/>
      <c r="DB46" s="653"/>
      <c r="DC46" s="665"/>
      <c r="DD46" s="656">
        <v>107521</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368</v>
      </c>
      <c r="CG47" s="645"/>
      <c r="CH47" s="645"/>
      <c r="CI47" s="645"/>
      <c r="CJ47" s="645"/>
      <c r="CK47" s="645"/>
      <c r="CL47" s="645"/>
      <c r="CM47" s="645"/>
      <c r="CN47" s="645"/>
      <c r="CO47" s="645"/>
      <c r="CP47" s="645"/>
      <c r="CQ47" s="646"/>
      <c r="CR47" s="647" t="s">
        <v>137</v>
      </c>
      <c r="CS47" s="672"/>
      <c r="CT47" s="672"/>
      <c r="CU47" s="672"/>
      <c r="CV47" s="672"/>
      <c r="CW47" s="672"/>
      <c r="CX47" s="672"/>
      <c r="CY47" s="673"/>
      <c r="CZ47" s="652" t="s">
        <v>244</v>
      </c>
      <c r="DA47" s="684"/>
      <c r="DB47" s="684"/>
      <c r="DC47" s="686"/>
      <c r="DD47" s="656" t="s">
        <v>137</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369</v>
      </c>
      <c r="CG48" s="645"/>
      <c r="CH48" s="645"/>
      <c r="CI48" s="645"/>
      <c r="CJ48" s="645"/>
      <c r="CK48" s="645"/>
      <c r="CL48" s="645"/>
      <c r="CM48" s="645"/>
      <c r="CN48" s="645"/>
      <c r="CO48" s="645"/>
      <c r="CP48" s="645"/>
      <c r="CQ48" s="646"/>
      <c r="CR48" s="647" t="s">
        <v>244</v>
      </c>
      <c r="CS48" s="648"/>
      <c r="CT48" s="648"/>
      <c r="CU48" s="648"/>
      <c r="CV48" s="648"/>
      <c r="CW48" s="648"/>
      <c r="CX48" s="648"/>
      <c r="CY48" s="649"/>
      <c r="CZ48" s="652" t="s">
        <v>137</v>
      </c>
      <c r="DA48" s="653"/>
      <c r="DB48" s="653"/>
      <c r="DC48" s="665"/>
      <c r="DD48" s="656" t="s">
        <v>137</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370</v>
      </c>
      <c r="CE49" s="689"/>
      <c r="CF49" s="689"/>
      <c r="CG49" s="689"/>
      <c r="CH49" s="689"/>
      <c r="CI49" s="689"/>
      <c r="CJ49" s="689"/>
      <c r="CK49" s="689"/>
      <c r="CL49" s="689"/>
      <c r="CM49" s="689"/>
      <c r="CN49" s="689"/>
      <c r="CO49" s="689"/>
      <c r="CP49" s="689"/>
      <c r="CQ49" s="690"/>
      <c r="CR49" s="738">
        <v>11569145</v>
      </c>
      <c r="CS49" s="718"/>
      <c r="CT49" s="718"/>
      <c r="CU49" s="718"/>
      <c r="CV49" s="718"/>
      <c r="CW49" s="718"/>
      <c r="CX49" s="718"/>
      <c r="CY49" s="749"/>
      <c r="CZ49" s="743">
        <v>100</v>
      </c>
      <c r="DA49" s="750"/>
      <c r="DB49" s="750"/>
      <c r="DC49" s="751"/>
      <c r="DD49" s="752">
        <v>6594313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KWd6//M9Urd1kYVRvLETL/Tt8UNTJWOj7+irxZtxNtwKEKYxMqBFvEKUp52Dn0xUqhpxANRSBKwo4nz/sGDTog==" saltValue="OHtxatP++MwxOgs5iVvj5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372</v>
      </c>
      <c r="DK2" s="795"/>
      <c r="DL2" s="795"/>
      <c r="DM2" s="795"/>
      <c r="DN2" s="795"/>
      <c r="DO2" s="796"/>
      <c r="DP2" s="251"/>
      <c r="DQ2" s="794" t="s">
        <v>373</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374</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376</v>
      </c>
      <c r="B5" s="789"/>
      <c r="C5" s="789"/>
      <c r="D5" s="789"/>
      <c r="E5" s="789"/>
      <c r="F5" s="789"/>
      <c r="G5" s="789"/>
      <c r="H5" s="789"/>
      <c r="I5" s="789"/>
      <c r="J5" s="789"/>
      <c r="K5" s="789"/>
      <c r="L5" s="789"/>
      <c r="M5" s="789"/>
      <c r="N5" s="789"/>
      <c r="O5" s="789"/>
      <c r="P5" s="790"/>
      <c r="Q5" s="765" t="s">
        <v>377</v>
      </c>
      <c r="R5" s="766"/>
      <c r="S5" s="766"/>
      <c r="T5" s="766"/>
      <c r="U5" s="767"/>
      <c r="V5" s="765" t="s">
        <v>378</v>
      </c>
      <c r="W5" s="766"/>
      <c r="X5" s="766"/>
      <c r="Y5" s="766"/>
      <c r="Z5" s="767"/>
      <c r="AA5" s="765" t="s">
        <v>379</v>
      </c>
      <c r="AB5" s="766"/>
      <c r="AC5" s="766"/>
      <c r="AD5" s="766"/>
      <c r="AE5" s="766"/>
      <c r="AF5" s="798" t="s">
        <v>380</v>
      </c>
      <c r="AG5" s="766"/>
      <c r="AH5" s="766"/>
      <c r="AI5" s="766"/>
      <c r="AJ5" s="777"/>
      <c r="AK5" s="766" t="s">
        <v>381</v>
      </c>
      <c r="AL5" s="766"/>
      <c r="AM5" s="766"/>
      <c r="AN5" s="766"/>
      <c r="AO5" s="767"/>
      <c r="AP5" s="765" t="s">
        <v>382</v>
      </c>
      <c r="AQ5" s="766"/>
      <c r="AR5" s="766"/>
      <c r="AS5" s="766"/>
      <c r="AT5" s="767"/>
      <c r="AU5" s="765" t="s">
        <v>383</v>
      </c>
      <c r="AV5" s="766"/>
      <c r="AW5" s="766"/>
      <c r="AX5" s="766"/>
      <c r="AY5" s="777"/>
      <c r="AZ5" s="258"/>
      <c r="BA5" s="258"/>
      <c r="BB5" s="258"/>
      <c r="BC5" s="258"/>
      <c r="BD5" s="258"/>
      <c r="BE5" s="259"/>
      <c r="BF5" s="259"/>
      <c r="BG5" s="259"/>
      <c r="BH5" s="259"/>
      <c r="BI5" s="259"/>
      <c r="BJ5" s="259"/>
      <c r="BK5" s="259"/>
      <c r="BL5" s="259"/>
      <c r="BM5" s="259"/>
      <c r="BN5" s="259"/>
      <c r="BO5" s="259"/>
      <c r="BP5" s="259"/>
      <c r="BQ5" s="788" t="s">
        <v>384</v>
      </c>
      <c r="BR5" s="789"/>
      <c r="BS5" s="789"/>
      <c r="BT5" s="789"/>
      <c r="BU5" s="789"/>
      <c r="BV5" s="789"/>
      <c r="BW5" s="789"/>
      <c r="BX5" s="789"/>
      <c r="BY5" s="789"/>
      <c r="BZ5" s="789"/>
      <c r="CA5" s="789"/>
      <c r="CB5" s="789"/>
      <c r="CC5" s="789"/>
      <c r="CD5" s="789"/>
      <c r="CE5" s="789"/>
      <c r="CF5" s="789"/>
      <c r="CG5" s="790"/>
      <c r="CH5" s="765" t="s">
        <v>385</v>
      </c>
      <c r="CI5" s="766"/>
      <c r="CJ5" s="766"/>
      <c r="CK5" s="766"/>
      <c r="CL5" s="767"/>
      <c r="CM5" s="765" t="s">
        <v>386</v>
      </c>
      <c r="CN5" s="766"/>
      <c r="CO5" s="766"/>
      <c r="CP5" s="766"/>
      <c r="CQ5" s="767"/>
      <c r="CR5" s="765" t="s">
        <v>387</v>
      </c>
      <c r="CS5" s="766"/>
      <c r="CT5" s="766"/>
      <c r="CU5" s="766"/>
      <c r="CV5" s="767"/>
      <c r="CW5" s="765" t="s">
        <v>388</v>
      </c>
      <c r="CX5" s="766"/>
      <c r="CY5" s="766"/>
      <c r="CZ5" s="766"/>
      <c r="DA5" s="767"/>
      <c r="DB5" s="765" t="s">
        <v>389</v>
      </c>
      <c r="DC5" s="766"/>
      <c r="DD5" s="766"/>
      <c r="DE5" s="766"/>
      <c r="DF5" s="767"/>
      <c r="DG5" s="771" t="s">
        <v>390</v>
      </c>
      <c r="DH5" s="772"/>
      <c r="DI5" s="772"/>
      <c r="DJ5" s="772"/>
      <c r="DK5" s="773"/>
      <c r="DL5" s="771" t="s">
        <v>391</v>
      </c>
      <c r="DM5" s="772"/>
      <c r="DN5" s="772"/>
      <c r="DO5" s="772"/>
      <c r="DP5" s="773"/>
      <c r="DQ5" s="765" t="s">
        <v>392</v>
      </c>
      <c r="DR5" s="766"/>
      <c r="DS5" s="766"/>
      <c r="DT5" s="766"/>
      <c r="DU5" s="767"/>
      <c r="DV5" s="765" t="s">
        <v>383</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393</v>
      </c>
      <c r="C7" s="780"/>
      <c r="D7" s="780"/>
      <c r="E7" s="780"/>
      <c r="F7" s="780"/>
      <c r="G7" s="780"/>
      <c r="H7" s="780"/>
      <c r="I7" s="780"/>
      <c r="J7" s="780"/>
      <c r="K7" s="780"/>
      <c r="L7" s="780"/>
      <c r="M7" s="780"/>
      <c r="N7" s="780"/>
      <c r="O7" s="780"/>
      <c r="P7" s="781"/>
      <c r="Q7" s="782">
        <v>11865</v>
      </c>
      <c r="R7" s="783"/>
      <c r="S7" s="783"/>
      <c r="T7" s="783"/>
      <c r="U7" s="783"/>
      <c r="V7" s="783">
        <v>11569</v>
      </c>
      <c r="W7" s="783"/>
      <c r="X7" s="783"/>
      <c r="Y7" s="783"/>
      <c r="Z7" s="783"/>
      <c r="AA7" s="783">
        <v>296</v>
      </c>
      <c r="AB7" s="783"/>
      <c r="AC7" s="783"/>
      <c r="AD7" s="783"/>
      <c r="AE7" s="784"/>
      <c r="AF7" s="785">
        <v>280</v>
      </c>
      <c r="AG7" s="786"/>
      <c r="AH7" s="786"/>
      <c r="AI7" s="786"/>
      <c r="AJ7" s="787"/>
      <c r="AK7" s="822">
        <v>314</v>
      </c>
      <c r="AL7" s="823"/>
      <c r="AM7" s="823"/>
      <c r="AN7" s="823"/>
      <c r="AO7" s="823"/>
      <c r="AP7" s="823">
        <v>6274</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583</v>
      </c>
      <c r="BT7" s="827"/>
      <c r="BU7" s="827"/>
      <c r="BV7" s="827"/>
      <c r="BW7" s="827"/>
      <c r="BX7" s="827"/>
      <c r="BY7" s="827"/>
      <c r="BZ7" s="827"/>
      <c r="CA7" s="827"/>
      <c r="CB7" s="827"/>
      <c r="CC7" s="827"/>
      <c r="CD7" s="827"/>
      <c r="CE7" s="827"/>
      <c r="CF7" s="827"/>
      <c r="CG7" s="828"/>
      <c r="CH7" s="819">
        <v>-8</v>
      </c>
      <c r="CI7" s="820"/>
      <c r="CJ7" s="820"/>
      <c r="CK7" s="820"/>
      <c r="CL7" s="821"/>
      <c r="CM7" s="819">
        <v>37</v>
      </c>
      <c r="CN7" s="820"/>
      <c r="CO7" s="820"/>
      <c r="CP7" s="820"/>
      <c r="CQ7" s="821"/>
      <c r="CR7" s="819">
        <v>12</v>
      </c>
      <c r="CS7" s="820"/>
      <c r="CT7" s="820"/>
      <c r="CU7" s="820"/>
      <c r="CV7" s="821"/>
      <c r="CW7" s="819" t="s">
        <v>511</v>
      </c>
      <c r="CX7" s="820"/>
      <c r="CY7" s="820"/>
      <c r="CZ7" s="820"/>
      <c r="DA7" s="821"/>
      <c r="DB7" s="819" t="s">
        <v>511</v>
      </c>
      <c r="DC7" s="820"/>
      <c r="DD7" s="820"/>
      <c r="DE7" s="820"/>
      <c r="DF7" s="821"/>
      <c r="DG7" s="819" t="s">
        <v>511</v>
      </c>
      <c r="DH7" s="820"/>
      <c r="DI7" s="820"/>
      <c r="DJ7" s="820"/>
      <c r="DK7" s="821"/>
      <c r="DL7" s="819" t="s">
        <v>511</v>
      </c>
      <c r="DM7" s="820"/>
      <c r="DN7" s="820"/>
      <c r="DO7" s="820"/>
      <c r="DP7" s="821"/>
      <c r="DQ7" s="819" t="s">
        <v>511</v>
      </c>
      <c r="DR7" s="820"/>
      <c r="DS7" s="820"/>
      <c r="DT7" s="820"/>
      <c r="DU7" s="821"/>
      <c r="DV7" s="800"/>
      <c r="DW7" s="801"/>
      <c r="DX7" s="801"/>
      <c r="DY7" s="801"/>
      <c r="DZ7" s="802"/>
      <c r="EA7" s="256"/>
    </row>
    <row r="8" spans="1:131" s="257" customFormat="1" ht="26.25" customHeight="1">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584</v>
      </c>
      <c r="BT8" s="817"/>
      <c r="BU8" s="817"/>
      <c r="BV8" s="817"/>
      <c r="BW8" s="817"/>
      <c r="BX8" s="817"/>
      <c r="BY8" s="817"/>
      <c r="BZ8" s="817"/>
      <c r="CA8" s="817"/>
      <c r="CB8" s="817"/>
      <c r="CC8" s="817"/>
      <c r="CD8" s="817"/>
      <c r="CE8" s="817"/>
      <c r="CF8" s="817"/>
      <c r="CG8" s="818"/>
      <c r="CH8" s="829">
        <v>0</v>
      </c>
      <c r="CI8" s="830"/>
      <c r="CJ8" s="830"/>
      <c r="CK8" s="830"/>
      <c r="CL8" s="831"/>
      <c r="CM8" s="829">
        <v>16</v>
      </c>
      <c r="CN8" s="830"/>
      <c r="CO8" s="830"/>
      <c r="CP8" s="830"/>
      <c r="CQ8" s="831"/>
      <c r="CR8" s="829">
        <v>8</v>
      </c>
      <c r="CS8" s="830"/>
      <c r="CT8" s="830"/>
      <c r="CU8" s="830"/>
      <c r="CV8" s="831"/>
      <c r="CW8" s="829" t="s">
        <v>511</v>
      </c>
      <c r="CX8" s="830"/>
      <c r="CY8" s="830"/>
      <c r="CZ8" s="830"/>
      <c r="DA8" s="831"/>
      <c r="DB8" s="829" t="s">
        <v>511</v>
      </c>
      <c r="DC8" s="830"/>
      <c r="DD8" s="830"/>
      <c r="DE8" s="830"/>
      <c r="DF8" s="831"/>
      <c r="DG8" s="829" t="s">
        <v>511</v>
      </c>
      <c r="DH8" s="830"/>
      <c r="DI8" s="830"/>
      <c r="DJ8" s="830"/>
      <c r="DK8" s="831"/>
      <c r="DL8" s="829" t="s">
        <v>511</v>
      </c>
      <c r="DM8" s="830"/>
      <c r="DN8" s="830"/>
      <c r="DO8" s="830"/>
      <c r="DP8" s="831"/>
      <c r="DQ8" s="829" t="s">
        <v>511</v>
      </c>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585</v>
      </c>
      <c r="BT9" s="817"/>
      <c r="BU9" s="817"/>
      <c r="BV9" s="817"/>
      <c r="BW9" s="817"/>
      <c r="BX9" s="817"/>
      <c r="BY9" s="817"/>
      <c r="BZ9" s="817"/>
      <c r="CA9" s="817"/>
      <c r="CB9" s="817"/>
      <c r="CC9" s="817"/>
      <c r="CD9" s="817"/>
      <c r="CE9" s="817"/>
      <c r="CF9" s="817"/>
      <c r="CG9" s="818"/>
      <c r="CH9" s="829">
        <v>0</v>
      </c>
      <c r="CI9" s="830"/>
      <c r="CJ9" s="830"/>
      <c r="CK9" s="830"/>
      <c r="CL9" s="831"/>
      <c r="CM9" s="829">
        <v>5</v>
      </c>
      <c r="CN9" s="830"/>
      <c r="CO9" s="830"/>
      <c r="CP9" s="830"/>
      <c r="CQ9" s="831"/>
      <c r="CR9" s="829">
        <v>3</v>
      </c>
      <c r="CS9" s="830"/>
      <c r="CT9" s="830"/>
      <c r="CU9" s="830"/>
      <c r="CV9" s="831"/>
      <c r="CW9" s="829">
        <v>11</v>
      </c>
      <c r="CX9" s="830"/>
      <c r="CY9" s="830"/>
      <c r="CZ9" s="830"/>
      <c r="DA9" s="831"/>
      <c r="DB9" s="829">
        <v>65</v>
      </c>
      <c r="DC9" s="830"/>
      <c r="DD9" s="830"/>
      <c r="DE9" s="830"/>
      <c r="DF9" s="831"/>
      <c r="DG9" s="829" t="s">
        <v>511</v>
      </c>
      <c r="DH9" s="830"/>
      <c r="DI9" s="830"/>
      <c r="DJ9" s="830"/>
      <c r="DK9" s="831"/>
      <c r="DL9" s="829" t="s">
        <v>511</v>
      </c>
      <c r="DM9" s="830"/>
      <c r="DN9" s="830"/>
      <c r="DO9" s="830"/>
      <c r="DP9" s="831"/>
      <c r="DQ9" s="829" t="s">
        <v>511</v>
      </c>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395</v>
      </c>
      <c r="B23" s="838" t="s">
        <v>396</v>
      </c>
      <c r="C23" s="839"/>
      <c r="D23" s="839"/>
      <c r="E23" s="839"/>
      <c r="F23" s="839"/>
      <c r="G23" s="839"/>
      <c r="H23" s="839"/>
      <c r="I23" s="839"/>
      <c r="J23" s="839"/>
      <c r="K23" s="839"/>
      <c r="L23" s="839"/>
      <c r="M23" s="839"/>
      <c r="N23" s="839"/>
      <c r="O23" s="839"/>
      <c r="P23" s="840"/>
      <c r="Q23" s="841"/>
      <c r="R23" s="842"/>
      <c r="S23" s="842"/>
      <c r="T23" s="842"/>
      <c r="U23" s="842"/>
      <c r="V23" s="842"/>
      <c r="W23" s="842"/>
      <c r="X23" s="842"/>
      <c r="Y23" s="842"/>
      <c r="Z23" s="842"/>
      <c r="AA23" s="842"/>
      <c r="AB23" s="842"/>
      <c r="AC23" s="842"/>
      <c r="AD23" s="842"/>
      <c r="AE23" s="843"/>
      <c r="AF23" s="844">
        <v>280</v>
      </c>
      <c r="AG23" s="842"/>
      <c r="AH23" s="842"/>
      <c r="AI23" s="842"/>
      <c r="AJ23" s="845"/>
      <c r="AK23" s="846"/>
      <c r="AL23" s="847"/>
      <c r="AM23" s="847"/>
      <c r="AN23" s="847"/>
      <c r="AO23" s="847"/>
      <c r="AP23" s="842"/>
      <c r="AQ23" s="842"/>
      <c r="AR23" s="842"/>
      <c r="AS23" s="842"/>
      <c r="AT23" s="842"/>
      <c r="AU23" s="848"/>
      <c r="AV23" s="848"/>
      <c r="AW23" s="848"/>
      <c r="AX23" s="848"/>
      <c r="AY23" s="849"/>
      <c r="AZ23" s="857" t="s">
        <v>137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397</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398</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376</v>
      </c>
      <c r="B26" s="789"/>
      <c r="C26" s="789"/>
      <c r="D26" s="789"/>
      <c r="E26" s="789"/>
      <c r="F26" s="789"/>
      <c r="G26" s="789"/>
      <c r="H26" s="789"/>
      <c r="I26" s="789"/>
      <c r="J26" s="789"/>
      <c r="K26" s="789"/>
      <c r="L26" s="789"/>
      <c r="M26" s="789"/>
      <c r="N26" s="789"/>
      <c r="O26" s="789"/>
      <c r="P26" s="790"/>
      <c r="Q26" s="765" t="s">
        <v>399</v>
      </c>
      <c r="R26" s="766"/>
      <c r="S26" s="766"/>
      <c r="T26" s="766"/>
      <c r="U26" s="767"/>
      <c r="V26" s="765" t="s">
        <v>400</v>
      </c>
      <c r="W26" s="766"/>
      <c r="X26" s="766"/>
      <c r="Y26" s="766"/>
      <c r="Z26" s="767"/>
      <c r="AA26" s="765" t="s">
        <v>401</v>
      </c>
      <c r="AB26" s="766"/>
      <c r="AC26" s="766"/>
      <c r="AD26" s="766"/>
      <c r="AE26" s="766"/>
      <c r="AF26" s="860" t="s">
        <v>402</v>
      </c>
      <c r="AG26" s="861"/>
      <c r="AH26" s="861"/>
      <c r="AI26" s="861"/>
      <c r="AJ26" s="862"/>
      <c r="AK26" s="766" t="s">
        <v>403</v>
      </c>
      <c r="AL26" s="766"/>
      <c r="AM26" s="766"/>
      <c r="AN26" s="766"/>
      <c r="AO26" s="767"/>
      <c r="AP26" s="765" t="s">
        <v>404</v>
      </c>
      <c r="AQ26" s="766"/>
      <c r="AR26" s="766"/>
      <c r="AS26" s="766"/>
      <c r="AT26" s="767"/>
      <c r="AU26" s="765" t="s">
        <v>405</v>
      </c>
      <c r="AV26" s="766"/>
      <c r="AW26" s="766"/>
      <c r="AX26" s="766"/>
      <c r="AY26" s="767"/>
      <c r="AZ26" s="765" t="s">
        <v>406</v>
      </c>
      <c r="BA26" s="766"/>
      <c r="BB26" s="766"/>
      <c r="BC26" s="766"/>
      <c r="BD26" s="767"/>
      <c r="BE26" s="765" t="s">
        <v>383</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407</v>
      </c>
      <c r="C28" s="780"/>
      <c r="D28" s="780"/>
      <c r="E28" s="780"/>
      <c r="F28" s="780"/>
      <c r="G28" s="780"/>
      <c r="H28" s="780"/>
      <c r="I28" s="780"/>
      <c r="J28" s="780"/>
      <c r="K28" s="780"/>
      <c r="L28" s="780"/>
      <c r="M28" s="780"/>
      <c r="N28" s="780"/>
      <c r="O28" s="780"/>
      <c r="P28" s="781"/>
      <c r="Q28" s="870">
        <v>2707</v>
      </c>
      <c r="R28" s="871"/>
      <c r="S28" s="871"/>
      <c r="T28" s="871"/>
      <c r="U28" s="871"/>
      <c r="V28" s="871">
        <v>2738</v>
      </c>
      <c r="W28" s="871"/>
      <c r="X28" s="871"/>
      <c r="Y28" s="871"/>
      <c r="Z28" s="871"/>
      <c r="AA28" s="871">
        <v>-31</v>
      </c>
      <c r="AB28" s="871"/>
      <c r="AC28" s="871"/>
      <c r="AD28" s="871"/>
      <c r="AE28" s="872"/>
      <c r="AF28" s="873">
        <v>-31</v>
      </c>
      <c r="AG28" s="871"/>
      <c r="AH28" s="871"/>
      <c r="AI28" s="871"/>
      <c r="AJ28" s="874"/>
      <c r="AK28" s="875">
        <v>228</v>
      </c>
      <c r="AL28" s="866"/>
      <c r="AM28" s="866"/>
      <c r="AN28" s="866"/>
      <c r="AO28" s="866"/>
      <c r="AP28" s="866" t="s">
        <v>511</v>
      </c>
      <c r="AQ28" s="866"/>
      <c r="AR28" s="866"/>
      <c r="AS28" s="866"/>
      <c r="AT28" s="866"/>
      <c r="AU28" s="866" t="s">
        <v>511</v>
      </c>
      <c r="AV28" s="866"/>
      <c r="AW28" s="866"/>
      <c r="AX28" s="866"/>
      <c r="AY28" s="866"/>
      <c r="AZ28" s="867" t="s">
        <v>511</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408</v>
      </c>
      <c r="C29" s="804"/>
      <c r="D29" s="804"/>
      <c r="E29" s="804"/>
      <c r="F29" s="804"/>
      <c r="G29" s="804"/>
      <c r="H29" s="804"/>
      <c r="I29" s="804"/>
      <c r="J29" s="804"/>
      <c r="K29" s="804"/>
      <c r="L29" s="804"/>
      <c r="M29" s="804"/>
      <c r="N29" s="804"/>
      <c r="O29" s="804"/>
      <c r="P29" s="805"/>
      <c r="Q29" s="806">
        <v>2457</v>
      </c>
      <c r="R29" s="807"/>
      <c r="S29" s="807"/>
      <c r="T29" s="807"/>
      <c r="U29" s="807"/>
      <c r="V29" s="807">
        <v>2394</v>
      </c>
      <c r="W29" s="807"/>
      <c r="X29" s="807"/>
      <c r="Y29" s="807"/>
      <c r="Z29" s="807"/>
      <c r="AA29" s="807">
        <v>63</v>
      </c>
      <c r="AB29" s="807"/>
      <c r="AC29" s="807"/>
      <c r="AD29" s="807"/>
      <c r="AE29" s="808"/>
      <c r="AF29" s="809">
        <v>63</v>
      </c>
      <c r="AG29" s="810"/>
      <c r="AH29" s="810"/>
      <c r="AI29" s="810"/>
      <c r="AJ29" s="811"/>
      <c r="AK29" s="878">
        <v>399</v>
      </c>
      <c r="AL29" s="879"/>
      <c r="AM29" s="879"/>
      <c r="AN29" s="879"/>
      <c r="AO29" s="879"/>
      <c r="AP29" s="879" t="s">
        <v>511</v>
      </c>
      <c r="AQ29" s="879"/>
      <c r="AR29" s="879"/>
      <c r="AS29" s="879"/>
      <c r="AT29" s="879"/>
      <c r="AU29" s="879" t="s">
        <v>511</v>
      </c>
      <c r="AV29" s="879"/>
      <c r="AW29" s="879"/>
      <c r="AX29" s="879"/>
      <c r="AY29" s="879"/>
      <c r="AZ29" s="880" t="s">
        <v>511</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409</v>
      </c>
      <c r="C30" s="804"/>
      <c r="D30" s="804"/>
      <c r="E30" s="804"/>
      <c r="F30" s="804"/>
      <c r="G30" s="804"/>
      <c r="H30" s="804"/>
      <c r="I30" s="804"/>
      <c r="J30" s="804"/>
      <c r="K30" s="804"/>
      <c r="L30" s="804"/>
      <c r="M30" s="804"/>
      <c r="N30" s="804"/>
      <c r="O30" s="804"/>
      <c r="P30" s="805"/>
      <c r="Q30" s="806">
        <v>347</v>
      </c>
      <c r="R30" s="807"/>
      <c r="S30" s="807"/>
      <c r="T30" s="807"/>
      <c r="U30" s="807"/>
      <c r="V30" s="807">
        <v>347</v>
      </c>
      <c r="W30" s="807"/>
      <c r="X30" s="807"/>
      <c r="Y30" s="807"/>
      <c r="Z30" s="807"/>
      <c r="AA30" s="807">
        <v>0</v>
      </c>
      <c r="AB30" s="807"/>
      <c r="AC30" s="807"/>
      <c r="AD30" s="807"/>
      <c r="AE30" s="808"/>
      <c r="AF30" s="809">
        <v>0</v>
      </c>
      <c r="AG30" s="810"/>
      <c r="AH30" s="810"/>
      <c r="AI30" s="810"/>
      <c r="AJ30" s="811"/>
      <c r="AK30" s="878">
        <v>115</v>
      </c>
      <c r="AL30" s="879"/>
      <c r="AM30" s="879"/>
      <c r="AN30" s="879"/>
      <c r="AO30" s="879"/>
      <c r="AP30" s="879" t="s">
        <v>511</v>
      </c>
      <c r="AQ30" s="879"/>
      <c r="AR30" s="879"/>
      <c r="AS30" s="879"/>
      <c r="AT30" s="879"/>
      <c r="AU30" s="879" t="s">
        <v>511</v>
      </c>
      <c r="AV30" s="879"/>
      <c r="AW30" s="879"/>
      <c r="AX30" s="879"/>
      <c r="AY30" s="879"/>
      <c r="AZ30" s="880" t="s">
        <v>511</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410</v>
      </c>
      <c r="C31" s="804"/>
      <c r="D31" s="804"/>
      <c r="E31" s="804"/>
      <c r="F31" s="804"/>
      <c r="G31" s="804"/>
      <c r="H31" s="804"/>
      <c r="I31" s="804"/>
      <c r="J31" s="804"/>
      <c r="K31" s="804"/>
      <c r="L31" s="804"/>
      <c r="M31" s="804"/>
      <c r="N31" s="804"/>
      <c r="O31" s="804"/>
      <c r="P31" s="805"/>
      <c r="Q31" s="806">
        <v>326</v>
      </c>
      <c r="R31" s="807"/>
      <c r="S31" s="807"/>
      <c r="T31" s="807"/>
      <c r="U31" s="807"/>
      <c r="V31" s="807">
        <v>20</v>
      </c>
      <c r="W31" s="807"/>
      <c r="X31" s="807"/>
      <c r="Y31" s="807"/>
      <c r="Z31" s="807"/>
      <c r="AA31" s="807">
        <v>306</v>
      </c>
      <c r="AB31" s="807"/>
      <c r="AC31" s="807"/>
      <c r="AD31" s="807"/>
      <c r="AE31" s="808"/>
      <c r="AF31" s="809">
        <v>306</v>
      </c>
      <c r="AG31" s="810"/>
      <c r="AH31" s="810"/>
      <c r="AI31" s="810"/>
      <c r="AJ31" s="811"/>
      <c r="AK31" s="878">
        <v>84</v>
      </c>
      <c r="AL31" s="879"/>
      <c r="AM31" s="879"/>
      <c r="AN31" s="879"/>
      <c r="AO31" s="879"/>
      <c r="AP31" s="879">
        <v>4883</v>
      </c>
      <c r="AQ31" s="879"/>
      <c r="AR31" s="879"/>
      <c r="AS31" s="879"/>
      <c r="AT31" s="879"/>
      <c r="AU31" s="879">
        <v>747</v>
      </c>
      <c r="AV31" s="879"/>
      <c r="AW31" s="879"/>
      <c r="AX31" s="879"/>
      <c r="AY31" s="879"/>
      <c r="AZ31" s="880" t="s">
        <v>511</v>
      </c>
      <c r="BA31" s="880"/>
      <c r="BB31" s="880"/>
      <c r="BC31" s="880"/>
      <c r="BD31" s="880"/>
      <c r="BE31" s="876" t="s">
        <v>411</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412</v>
      </c>
      <c r="C32" s="804"/>
      <c r="D32" s="804"/>
      <c r="E32" s="804"/>
      <c r="F32" s="804"/>
      <c r="G32" s="804"/>
      <c r="H32" s="804"/>
      <c r="I32" s="804"/>
      <c r="J32" s="804"/>
      <c r="K32" s="804"/>
      <c r="L32" s="804"/>
      <c r="M32" s="804"/>
      <c r="N32" s="804"/>
      <c r="O32" s="804"/>
      <c r="P32" s="805"/>
      <c r="Q32" s="806">
        <v>1057</v>
      </c>
      <c r="R32" s="807"/>
      <c r="S32" s="807"/>
      <c r="T32" s="807"/>
      <c r="U32" s="807"/>
      <c r="V32" s="807">
        <v>1008</v>
      </c>
      <c r="W32" s="807"/>
      <c r="X32" s="807"/>
      <c r="Y32" s="807"/>
      <c r="Z32" s="807"/>
      <c r="AA32" s="807">
        <v>49</v>
      </c>
      <c r="AB32" s="807"/>
      <c r="AC32" s="807"/>
      <c r="AD32" s="807"/>
      <c r="AE32" s="808"/>
      <c r="AF32" s="809">
        <v>49</v>
      </c>
      <c r="AG32" s="810"/>
      <c r="AH32" s="810"/>
      <c r="AI32" s="810"/>
      <c r="AJ32" s="811"/>
      <c r="AK32" s="878">
        <v>334</v>
      </c>
      <c r="AL32" s="879"/>
      <c r="AM32" s="879"/>
      <c r="AN32" s="879"/>
      <c r="AO32" s="879"/>
      <c r="AP32" s="879">
        <v>7096</v>
      </c>
      <c r="AQ32" s="879"/>
      <c r="AR32" s="879"/>
      <c r="AS32" s="879"/>
      <c r="AT32" s="879"/>
      <c r="AU32" s="879">
        <v>5365</v>
      </c>
      <c r="AV32" s="879"/>
      <c r="AW32" s="879"/>
      <c r="AX32" s="879"/>
      <c r="AY32" s="879"/>
      <c r="AZ32" s="880" t="s">
        <v>511</v>
      </c>
      <c r="BA32" s="880"/>
      <c r="BB32" s="880"/>
      <c r="BC32" s="880"/>
      <c r="BD32" s="880"/>
      <c r="BE32" s="876" t="s">
        <v>413</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395</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387</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137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417</v>
      </c>
      <c r="B66" s="789"/>
      <c r="C66" s="789"/>
      <c r="D66" s="789"/>
      <c r="E66" s="789"/>
      <c r="F66" s="789"/>
      <c r="G66" s="789"/>
      <c r="H66" s="789"/>
      <c r="I66" s="789"/>
      <c r="J66" s="789"/>
      <c r="K66" s="789"/>
      <c r="L66" s="789"/>
      <c r="M66" s="789"/>
      <c r="N66" s="789"/>
      <c r="O66" s="789"/>
      <c r="P66" s="790"/>
      <c r="Q66" s="765" t="s">
        <v>399</v>
      </c>
      <c r="R66" s="766"/>
      <c r="S66" s="766"/>
      <c r="T66" s="766"/>
      <c r="U66" s="767"/>
      <c r="V66" s="765" t="s">
        <v>400</v>
      </c>
      <c r="W66" s="766"/>
      <c r="X66" s="766"/>
      <c r="Y66" s="766"/>
      <c r="Z66" s="767"/>
      <c r="AA66" s="765" t="s">
        <v>418</v>
      </c>
      <c r="AB66" s="766"/>
      <c r="AC66" s="766"/>
      <c r="AD66" s="766"/>
      <c r="AE66" s="767"/>
      <c r="AF66" s="900" t="s">
        <v>402</v>
      </c>
      <c r="AG66" s="861"/>
      <c r="AH66" s="861"/>
      <c r="AI66" s="861"/>
      <c r="AJ66" s="901"/>
      <c r="AK66" s="765" t="s">
        <v>403</v>
      </c>
      <c r="AL66" s="789"/>
      <c r="AM66" s="789"/>
      <c r="AN66" s="789"/>
      <c r="AO66" s="790"/>
      <c r="AP66" s="765" t="s">
        <v>404</v>
      </c>
      <c r="AQ66" s="766"/>
      <c r="AR66" s="766"/>
      <c r="AS66" s="766"/>
      <c r="AT66" s="767"/>
      <c r="AU66" s="765" t="s">
        <v>419</v>
      </c>
      <c r="AV66" s="766"/>
      <c r="AW66" s="766"/>
      <c r="AX66" s="766"/>
      <c r="AY66" s="767"/>
      <c r="AZ66" s="765" t="s">
        <v>383</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586</v>
      </c>
      <c r="C68" s="918"/>
      <c r="D68" s="918"/>
      <c r="E68" s="918"/>
      <c r="F68" s="918"/>
      <c r="G68" s="918"/>
      <c r="H68" s="918"/>
      <c r="I68" s="918"/>
      <c r="J68" s="918"/>
      <c r="K68" s="918"/>
      <c r="L68" s="918"/>
      <c r="M68" s="918"/>
      <c r="N68" s="918"/>
      <c r="O68" s="918"/>
      <c r="P68" s="919"/>
      <c r="Q68" s="920">
        <v>186</v>
      </c>
      <c r="R68" s="914"/>
      <c r="S68" s="914"/>
      <c r="T68" s="914"/>
      <c r="U68" s="914"/>
      <c r="V68" s="914">
        <v>163</v>
      </c>
      <c r="W68" s="914"/>
      <c r="X68" s="914"/>
      <c r="Y68" s="914"/>
      <c r="Z68" s="914"/>
      <c r="AA68" s="914">
        <v>23</v>
      </c>
      <c r="AB68" s="914"/>
      <c r="AC68" s="914"/>
      <c r="AD68" s="914"/>
      <c r="AE68" s="914"/>
      <c r="AF68" s="914">
        <v>23</v>
      </c>
      <c r="AG68" s="914"/>
      <c r="AH68" s="914"/>
      <c r="AI68" s="914"/>
      <c r="AJ68" s="914"/>
      <c r="AK68" s="914" t="s">
        <v>511</v>
      </c>
      <c r="AL68" s="914"/>
      <c r="AM68" s="914"/>
      <c r="AN68" s="914"/>
      <c r="AO68" s="914"/>
      <c r="AP68" s="914" t="s">
        <v>511</v>
      </c>
      <c r="AQ68" s="914"/>
      <c r="AR68" s="914"/>
      <c r="AS68" s="914"/>
      <c r="AT68" s="914"/>
      <c r="AU68" s="914" t="s">
        <v>511</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587</v>
      </c>
      <c r="C69" s="922"/>
      <c r="D69" s="922"/>
      <c r="E69" s="922"/>
      <c r="F69" s="922"/>
      <c r="G69" s="922"/>
      <c r="H69" s="922"/>
      <c r="I69" s="922"/>
      <c r="J69" s="922"/>
      <c r="K69" s="922"/>
      <c r="L69" s="922"/>
      <c r="M69" s="922"/>
      <c r="N69" s="922"/>
      <c r="O69" s="922"/>
      <c r="P69" s="923"/>
      <c r="Q69" s="924">
        <v>1611</v>
      </c>
      <c r="R69" s="879"/>
      <c r="S69" s="879"/>
      <c r="T69" s="879"/>
      <c r="U69" s="879"/>
      <c r="V69" s="879">
        <v>1588</v>
      </c>
      <c r="W69" s="879"/>
      <c r="X69" s="879"/>
      <c r="Y69" s="879"/>
      <c r="Z69" s="879"/>
      <c r="AA69" s="879">
        <v>23</v>
      </c>
      <c r="AB69" s="879"/>
      <c r="AC69" s="879"/>
      <c r="AD69" s="879"/>
      <c r="AE69" s="879"/>
      <c r="AF69" s="879">
        <v>23</v>
      </c>
      <c r="AG69" s="879"/>
      <c r="AH69" s="879"/>
      <c r="AI69" s="879"/>
      <c r="AJ69" s="879"/>
      <c r="AK69" s="879">
        <v>20</v>
      </c>
      <c r="AL69" s="879"/>
      <c r="AM69" s="879"/>
      <c r="AN69" s="879"/>
      <c r="AO69" s="879"/>
      <c r="AP69" s="879">
        <v>197</v>
      </c>
      <c r="AQ69" s="879"/>
      <c r="AR69" s="879"/>
      <c r="AS69" s="879"/>
      <c r="AT69" s="879"/>
      <c r="AU69" s="879" t="s">
        <v>511</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588</v>
      </c>
      <c r="C70" s="922"/>
      <c r="D70" s="922"/>
      <c r="E70" s="922"/>
      <c r="F70" s="922"/>
      <c r="G70" s="922"/>
      <c r="H70" s="922"/>
      <c r="I70" s="922"/>
      <c r="J70" s="922"/>
      <c r="K70" s="922"/>
      <c r="L70" s="922"/>
      <c r="M70" s="922"/>
      <c r="N70" s="922"/>
      <c r="O70" s="922"/>
      <c r="P70" s="923"/>
      <c r="Q70" s="924">
        <v>1343</v>
      </c>
      <c r="R70" s="879"/>
      <c r="S70" s="879"/>
      <c r="T70" s="879"/>
      <c r="U70" s="879"/>
      <c r="V70" s="879">
        <v>1287</v>
      </c>
      <c r="W70" s="879"/>
      <c r="X70" s="879"/>
      <c r="Y70" s="879"/>
      <c r="Z70" s="879"/>
      <c r="AA70" s="879">
        <v>56</v>
      </c>
      <c r="AB70" s="879"/>
      <c r="AC70" s="879"/>
      <c r="AD70" s="879"/>
      <c r="AE70" s="879"/>
      <c r="AF70" s="879">
        <v>56</v>
      </c>
      <c r="AG70" s="879"/>
      <c r="AH70" s="879"/>
      <c r="AI70" s="879"/>
      <c r="AJ70" s="879"/>
      <c r="AK70" s="879" t="s">
        <v>511</v>
      </c>
      <c r="AL70" s="879"/>
      <c r="AM70" s="879"/>
      <c r="AN70" s="879"/>
      <c r="AO70" s="879"/>
      <c r="AP70" s="879">
        <v>349</v>
      </c>
      <c r="AQ70" s="879"/>
      <c r="AR70" s="879"/>
      <c r="AS70" s="879"/>
      <c r="AT70" s="879"/>
      <c r="AU70" s="879" t="s">
        <v>511</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589</v>
      </c>
      <c r="C71" s="922"/>
      <c r="D71" s="922"/>
      <c r="E71" s="922"/>
      <c r="F71" s="922"/>
      <c r="G71" s="922"/>
      <c r="H71" s="922"/>
      <c r="I71" s="922"/>
      <c r="J71" s="922"/>
      <c r="K71" s="922"/>
      <c r="L71" s="922"/>
      <c r="M71" s="922"/>
      <c r="N71" s="922"/>
      <c r="O71" s="922"/>
      <c r="P71" s="923"/>
      <c r="Q71" s="924">
        <v>12</v>
      </c>
      <c r="R71" s="879"/>
      <c r="S71" s="879"/>
      <c r="T71" s="879"/>
      <c r="U71" s="879"/>
      <c r="V71" s="879">
        <v>12</v>
      </c>
      <c r="W71" s="879"/>
      <c r="X71" s="879"/>
      <c r="Y71" s="879"/>
      <c r="Z71" s="879"/>
      <c r="AA71" s="879">
        <v>0</v>
      </c>
      <c r="AB71" s="879"/>
      <c r="AC71" s="879"/>
      <c r="AD71" s="879"/>
      <c r="AE71" s="879"/>
      <c r="AF71" s="879">
        <v>0</v>
      </c>
      <c r="AG71" s="879"/>
      <c r="AH71" s="879"/>
      <c r="AI71" s="879"/>
      <c r="AJ71" s="879"/>
      <c r="AK71" s="879" t="s">
        <v>511</v>
      </c>
      <c r="AL71" s="879"/>
      <c r="AM71" s="879"/>
      <c r="AN71" s="879"/>
      <c r="AO71" s="879"/>
      <c r="AP71" s="879" t="s">
        <v>511</v>
      </c>
      <c r="AQ71" s="879"/>
      <c r="AR71" s="879"/>
      <c r="AS71" s="879"/>
      <c r="AT71" s="879"/>
      <c r="AU71" s="879" t="s">
        <v>511</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395</v>
      </c>
      <c r="B88" s="838" t="s">
        <v>420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421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429</v>
      </c>
      <c r="AB109" s="943"/>
      <c r="AC109" s="943"/>
      <c r="AD109" s="943"/>
      <c r="AE109" s="944"/>
      <c r="AF109" s="942" t="s">
        <v>430</v>
      </c>
      <c r="AG109" s="943"/>
      <c r="AH109" s="943"/>
      <c r="AI109" s="943"/>
      <c r="AJ109" s="944"/>
      <c r="AK109" s="942" t="s">
        <v>311</v>
      </c>
      <c r="AL109" s="943"/>
      <c r="AM109" s="943"/>
      <c r="AN109" s="943"/>
      <c r="AO109" s="944"/>
      <c r="AP109" s="942" t="s">
        <v>431</v>
      </c>
      <c r="AQ109" s="943"/>
      <c r="AR109" s="943"/>
      <c r="AS109" s="943"/>
      <c r="AT109" s="945"/>
      <c r="AU109" s="962" t="s">
        <v>428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429</v>
      </c>
      <c r="BR109" s="943"/>
      <c r="BS109" s="943"/>
      <c r="BT109" s="943"/>
      <c r="BU109" s="944"/>
      <c r="BV109" s="942" t="s">
        <v>430</v>
      </c>
      <c r="BW109" s="943"/>
      <c r="BX109" s="943"/>
      <c r="BY109" s="943"/>
      <c r="BZ109" s="944"/>
      <c r="CA109" s="942" t="s">
        <v>311</v>
      </c>
      <c r="CB109" s="943"/>
      <c r="CC109" s="943"/>
      <c r="CD109" s="943"/>
      <c r="CE109" s="944"/>
      <c r="CF109" s="963" t="s">
        <v>431</v>
      </c>
      <c r="CG109" s="963"/>
      <c r="CH109" s="963"/>
      <c r="CI109" s="963"/>
      <c r="CJ109" s="963"/>
      <c r="CK109" s="942" t="s">
        <v>432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429</v>
      </c>
      <c r="DH109" s="943"/>
      <c r="DI109" s="943"/>
      <c r="DJ109" s="943"/>
      <c r="DK109" s="944"/>
      <c r="DL109" s="942" t="s">
        <v>430</v>
      </c>
      <c r="DM109" s="943"/>
      <c r="DN109" s="943"/>
      <c r="DO109" s="943"/>
      <c r="DP109" s="944"/>
      <c r="DQ109" s="942" t="s">
        <v>311</v>
      </c>
      <c r="DR109" s="943"/>
      <c r="DS109" s="943"/>
      <c r="DT109" s="943"/>
      <c r="DU109" s="944"/>
      <c r="DV109" s="942" t="s">
        <v>431</v>
      </c>
      <c r="DW109" s="943"/>
      <c r="DX109" s="943"/>
      <c r="DY109" s="943"/>
      <c r="DZ109" s="945"/>
    </row>
    <row r="110" spans="1:131" s="248" customFormat="1" ht="26.25" customHeight="1">
      <c r="A110" s="946" t="s">
        <v>433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701940</v>
      </c>
      <c r="AB110" s="950"/>
      <c r="AC110" s="950"/>
      <c r="AD110" s="950"/>
      <c r="AE110" s="951"/>
      <c r="AF110" s="952">
        <v>688609</v>
      </c>
      <c r="AG110" s="950"/>
      <c r="AH110" s="950"/>
      <c r="AI110" s="950"/>
      <c r="AJ110" s="951"/>
      <c r="AK110" s="952">
        <v>686977</v>
      </c>
      <c r="AL110" s="950"/>
      <c r="AM110" s="950"/>
      <c r="AN110" s="950"/>
      <c r="AO110" s="951"/>
      <c r="AP110" s="953">
        <v>13.7</v>
      </c>
      <c r="AQ110" s="954"/>
      <c r="AR110" s="954"/>
      <c r="AS110" s="954"/>
      <c r="AT110" s="955"/>
      <c r="AU110" s="956" t="s">
        <v>73</v>
      </c>
      <c r="AV110" s="957"/>
      <c r="AW110" s="957"/>
      <c r="AX110" s="957"/>
      <c r="AY110" s="957"/>
      <c r="AZ110" s="998" t="s">
        <v>434</v>
      </c>
      <c r="BA110" s="947"/>
      <c r="BB110" s="947"/>
      <c r="BC110" s="947"/>
      <c r="BD110" s="947"/>
      <c r="BE110" s="947"/>
      <c r="BF110" s="947"/>
      <c r="BG110" s="947"/>
      <c r="BH110" s="947"/>
      <c r="BI110" s="947"/>
      <c r="BJ110" s="947"/>
      <c r="BK110" s="947"/>
      <c r="BL110" s="947"/>
      <c r="BM110" s="947"/>
      <c r="BN110" s="947"/>
      <c r="BO110" s="947"/>
      <c r="BP110" s="948"/>
      <c r="BQ110" s="984">
        <v>6691160</v>
      </c>
      <c r="BR110" s="985"/>
      <c r="BS110" s="985"/>
      <c r="BT110" s="985"/>
      <c r="BU110" s="985"/>
      <c r="BV110" s="985">
        <v>6536743</v>
      </c>
      <c r="BW110" s="985"/>
      <c r="BX110" s="985"/>
      <c r="BY110" s="985"/>
      <c r="BZ110" s="985"/>
      <c r="CA110" s="985">
        <v>6273529</v>
      </c>
      <c r="CB110" s="985"/>
      <c r="CC110" s="985"/>
      <c r="CD110" s="985"/>
      <c r="CE110" s="985"/>
      <c r="CF110" s="999">
        <v>124.7</v>
      </c>
      <c r="CG110" s="1000"/>
      <c r="CH110" s="1000"/>
      <c r="CI110" s="1000"/>
      <c r="CJ110" s="1000"/>
      <c r="CK110" s="1001" t="s">
        <v>435</v>
      </c>
      <c r="CL110" s="1002"/>
      <c r="CM110" s="981" t="s">
        <v>436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437</v>
      </c>
      <c r="DH110" s="985"/>
      <c r="DI110" s="985"/>
      <c r="DJ110" s="985"/>
      <c r="DK110" s="985"/>
      <c r="DL110" s="985" t="s">
        <v>437</v>
      </c>
      <c r="DM110" s="985"/>
      <c r="DN110" s="985"/>
      <c r="DO110" s="985"/>
      <c r="DP110" s="985"/>
      <c r="DQ110" s="985" t="s">
        <v>437</v>
      </c>
      <c r="DR110" s="985"/>
      <c r="DS110" s="985"/>
      <c r="DT110" s="985"/>
      <c r="DU110" s="985"/>
      <c r="DV110" s="986" t="s">
        <v>137</v>
      </c>
      <c r="DW110" s="986"/>
      <c r="DX110" s="986"/>
      <c r="DY110" s="986"/>
      <c r="DZ110" s="987"/>
    </row>
    <row r="111" spans="1:131" s="248" customFormat="1" ht="26.25" customHeight="1">
      <c r="A111" s="988" t="s">
        <v>438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137</v>
      </c>
      <c r="AB111" s="992"/>
      <c r="AC111" s="992"/>
      <c r="AD111" s="992"/>
      <c r="AE111" s="993"/>
      <c r="AF111" s="994" t="s">
        <v>437</v>
      </c>
      <c r="AG111" s="992"/>
      <c r="AH111" s="992"/>
      <c r="AI111" s="992"/>
      <c r="AJ111" s="993"/>
      <c r="AK111" s="994" t="s">
        <v>437</v>
      </c>
      <c r="AL111" s="992"/>
      <c r="AM111" s="992"/>
      <c r="AN111" s="992"/>
      <c r="AO111" s="993"/>
      <c r="AP111" s="995" t="s">
        <v>137</v>
      </c>
      <c r="AQ111" s="996"/>
      <c r="AR111" s="996"/>
      <c r="AS111" s="996"/>
      <c r="AT111" s="997"/>
      <c r="AU111" s="958"/>
      <c r="AV111" s="959"/>
      <c r="AW111" s="959"/>
      <c r="AX111" s="959"/>
      <c r="AY111" s="959"/>
      <c r="AZ111" s="1007" t="s">
        <v>439</v>
      </c>
      <c r="BA111" s="1008"/>
      <c r="BB111" s="1008"/>
      <c r="BC111" s="1008"/>
      <c r="BD111" s="1008"/>
      <c r="BE111" s="1008"/>
      <c r="BF111" s="1008"/>
      <c r="BG111" s="1008"/>
      <c r="BH111" s="1008"/>
      <c r="BI111" s="1008"/>
      <c r="BJ111" s="1008"/>
      <c r="BK111" s="1008"/>
      <c r="BL111" s="1008"/>
      <c r="BM111" s="1008"/>
      <c r="BN111" s="1008"/>
      <c r="BO111" s="1008"/>
      <c r="BP111" s="1009"/>
      <c r="BQ111" s="977">
        <v>110041</v>
      </c>
      <c r="BR111" s="978"/>
      <c r="BS111" s="978"/>
      <c r="BT111" s="978"/>
      <c r="BU111" s="978"/>
      <c r="BV111" s="978">
        <v>77625</v>
      </c>
      <c r="BW111" s="978"/>
      <c r="BX111" s="978"/>
      <c r="BY111" s="978"/>
      <c r="BZ111" s="978"/>
      <c r="CA111" s="978">
        <v>55208</v>
      </c>
      <c r="CB111" s="978"/>
      <c r="CC111" s="978"/>
      <c r="CD111" s="978"/>
      <c r="CE111" s="978"/>
      <c r="CF111" s="972">
        <v>1.1000000000000001</v>
      </c>
      <c r="CG111" s="973"/>
      <c r="CH111" s="973"/>
      <c r="CI111" s="973"/>
      <c r="CJ111" s="973"/>
      <c r="CK111" s="1003"/>
      <c r="CL111" s="1004"/>
      <c r="CM111" s="974" t="s">
        <v>440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441</v>
      </c>
      <c r="DH111" s="978"/>
      <c r="DI111" s="978"/>
      <c r="DJ111" s="978"/>
      <c r="DK111" s="978"/>
      <c r="DL111" s="978" t="s">
        <v>137</v>
      </c>
      <c r="DM111" s="978"/>
      <c r="DN111" s="978"/>
      <c r="DO111" s="978"/>
      <c r="DP111" s="978"/>
      <c r="DQ111" s="978" t="s">
        <v>441</v>
      </c>
      <c r="DR111" s="978"/>
      <c r="DS111" s="978"/>
      <c r="DT111" s="978"/>
      <c r="DU111" s="978"/>
      <c r="DV111" s="979" t="s">
        <v>441</v>
      </c>
      <c r="DW111" s="979"/>
      <c r="DX111" s="979"/>
      <c r="DY111" s="979"/>
      <c r="DZ111" s="980"/>
    </row>
    <row r="112" spans="1:131" s="248" customFormat="1" ht="26.25" customHeight="1">
      <c r="A112" s="1010" t="s">
        <v>442</v>
      </c>
      <c r="B112" s="1011"/>
      <c r="C112" s="1008" t="s">
        <v>443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137</v>
      </c>
      <c r="AB112" s="1017"/>
      <c r="AC112" s="1017"/>
      <c r="AD112" s="1017"/>
      <c r="AE112" s="1018"/>
      <c r="AF112" s="1019" t="s">
        <v>137</v>
      </c>
      <c r="AG112" s="1017"/>
      <c r="AH112" s="1017"/>
      <c r="AI112" s="1017"/>
      <c r="AJ112" s="1018"/>
      <c r="AK112" s="1019" t="s">
        <v>137</v>
      </c>
      <c r="AL112" s="1017"/>
      <c r="AM112" s="1017"/>
      <c r="AN112" s="1017"/>
      <c r="AO112" s="1018"/>
      <c r="AP112" s="1020" t="s">
        <v>137</v>
      </c>
      <c r="AQ112" s="1021"/>
      <c r="AR112" s="1021"/>
      <c r="AS112" s="1021"/>
      <c r="AT112" s="1022"/>
      <c r="AU112" s="958"/>
      <c r="AV112" s="959"/>
      <c r="AW112" s="959"/>
      <c r="AX112" s="959"/>
      <c r="AY112" s="959"/>
      <c r="AZ112" s="1007" t="s">
        <v>444</v>
      </c>
      <c r="BA112" s="1008"/>
      <c r="BB112" s="1008"/>
      <c r="BC112" s="1008"/>
      <c r="BD112" s="1008"/>
      <c r="BE112" s="1008"/>
      <c r="BF112" s="1008"/>
      <c r="BG112" s="1008"/>
      <c r="BH112" s="1008"/>
      <c r="BI112" s="1008"/>
      <c r="BJ112" s="1008"/>
      <c r="BK112" s="1008"/>
      <c r="BL112" s="1008"/>
      <c r="BM112" s="1008"/>
      <c r="BN112" s="1008"/>
      <c r="BO112" s="1008"/>
      <c r="BP112" s="1009"/>
      <c r="BQ112" s="977">
        <v>7366952</v>
      </c>
      <c r="BR112" s="978"/>
      <c r="BS112" s="978"/>
      <c r="BT112" s="978"/>
      <c r="BU112" s="978"/>
      <c r="BV112" s="978">
        <v>6861409</v>
      </c>
      <c r="BW112" s="978"/>
      <c r="BX112" s="978"/>
      <c r="BY112" s="978"/>
      <c r="BZ112" s="978"/>
      <c r="CA112" s="978">
        <v>6111929</v>
      </c>
      <c r="CB112" s="978"/>
      <c r="CC112" s="978"/>
      <c r="CD112" s="978"/>
      <c r="CE112" s="978"/>
      <c r="CF112" s="972">
        <v>121.5</v>
      </c>
      <c r="CG112" s="973"/>
      <c r="CH112" s="973"/>
      <c r="CI112" s="973"/>
      <c r="CJ112" s="973"/>
      <c r="CK112" s="1003"/>
      <c r="CL112" s="1004"/>
      <c r="CM112" s="974" t="s">
        <v>445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137</v>
      </c>
      <c r="DH112" s="978"/>
      <c r="DI112" s="978"/>
      <c r="DJ112" s="978"/>
      <c r="DK112" s="978"/>
      <c r="DL112" s="978" t="s">
        <v>137</v>
      </c>
      <c r="DM112" s="978"/>
      <c r="DN112" s="978"/>
      <c r="DO112" s="978"/>
      <c r="DP112" s="978"/>
      <c r="DQ112" s="978" t="s">
        <v>137</v>
      </c>
      <c r="DR112" s="978"/>
      <c r="DS112" s="978"/>
      <c r="DT112" s="978"/>
      <c r="DU112" s="978"/>
      <c r="DV112" s="979" t="s">
        <v>137</v>
      </c>
      <c r="DW112" s="979"/>
      <c r="DX112" s="979"/>
      <c r="DY112" s="979"/>
      <c r="DZ112" s="980"/>
    </row>
    <row r="113" spans="1:130" s="248" customFormat="1" ht="26.25" customHeight="1">
      <c r="A113" s="1012"/>
      <c r="B113" s="1013"/>
      <c r="C113" s="1008" t="s">
        <v>446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566227</v>
      </c>
      <c r="AB113" s="992"/>
      <c r="AC113" s="992"/>
      <c r="AD113" s="992"/>
      <c r="AE113" s="993"/>
      <c r="AF113" s="994">
        <v>384345</v>
      </c>
      <c r="AG113" s="992"/>
      <c r="AH113" s="992"/>
      <c r="AI113" s="992"/>
      <c r="AJ113" s="993"/>
      <c r="AK113" s="994">
        <v>381110</v>
      </c>
      <c r="AL113" s="992"/>
      <c r="AM113" s="992"/>
      <c r="AN113" s="992"/>
      <c r="AO113" s="993"/>
      <c r="AP113" s="995">
        <v>7.6</v>
      </c>
      <c r="AQ113" s="996"/>
      <c r="AR113" s="996"/>
      <c r="AS113" s="996"/>
      <c r="AT113" s="997"/>
      <c r="AU113" s="958"/>
      <c r="AV113" s="959"/>
      <c r="AW113" s="959"/>
      <c r="AX113" s="959"/>
      <c r="AY113" s="959"/>
      <c r="AZ113" s="1007" t="s">
        <v>447</v>
      </c>
      <c r="BA113" s="1008"/>
      <c r="BB113" s="1008"/>
      <c r="BC113" s="1008"/>
      <c r="BD113" s="1008"/>
      <c r="BE113" s="1008"/>
      <c r="BF113" s="1008"/>
      <c r="BG113" s="1008"/>
      <c r="BH113" s="1008"/>
      <c r="BI113" s="1008"/>
      <c r="BJ113" s="1008"/>
      <c r="BK113" s="1008"/>
      <c r="BL113" s="1008"/>
      <c r="BM113" s="1008"/>
      <c r="BN113" s="1008"/>
      <c r="BO113" s="1008"/>
      <c r="BP113" s="1009"/>
      <c r="BQ113" s="977">
        <v>360808</v>
      </c>
      <c r="BR113" s="978"/>
      <c r="BS113" s="978"/>
      <c r="BT113" s="978"/>
      <c r="BU113" s="978"/>
      <c r="BV113" s="978">
        <v>261766</v>
      </c>
      <c r="BW113" s="978"/>
      <c r="BX113" s="978"/>
      <c r="BY113" s="978"/>
      <c r="BZ113" s="978"/>
      <c r="CA113" s="978">
        <v>181833</v>
      </c>
      <c r="CB113" s="978"/>
      <c r="CC113" s="978"/>
      <c r="CD113" s="978"/>
      <c r="CE113" s="978"/>
      <c r="CF113" s="972">
        <v>3.6</v>
      </c>
      <c r="CG113" s="973"/>
      <c r="CH113" s="973"/>
      <c r="CI113" s="973"/>
      <c r="CJ113" s="973"/>
      <c r="CK113" s="1003"/>
      <c r="CL113" s="1004"/>
      <c r="CM113" s="974" t="s">
        <v>448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137</v>
      </c>
      <c r="DH113" s="1017"/>
      <c r="DI113" s="1017"/>
      <c r="DJ113" s="1017"/>
      <c r="DK113" s="1018"/>
      <c r="DL113" s="1019" t="s">
        <v>137</v>
      </c>
      <c r="DM113" s="1017"/>
      <c r="DN113" s="1017"/>
      <c r="DO113" s="1017"/>
      <c r="DP113" s="1018"/>
      <c r="DQ113" s="1019" t="s">
        <v>137</v>
      </c>
      <c r="DR113" s="1017"/>
      <c r="DS113" s="1017"/>
      <c r="DT113" s="1017"/>
      <c r="DU113" s="1018"/>
      <c r="DV113" s="1020" t="s">
        <v>137</v>
      </c>
      <c r="DW113" s="1021"/>
      <c r="DX113" s="1021"/>
      <c r="DY113" s="1021"/>
      <c r="DZ113" s="1022"/>
    </row>
    <row r="114" spans="1:130" s="248" customFormat="1" ht="26.25" customHeight="1">
      <c r="A114" s="1012"/>
      <c r="B114" s="1013"/>
      <c r="C114" s="1008" t="s">
        <v>449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96052</v>
      </c>
      <c r="AB114" s="1017"/>
      <c r="AC114" s="1017"/>
      <c r="AD114" s="1017"/>
      <c r="AE114" s="1018"/>
      <c r="AF114" s="1019">
        <v>102519</v>
      </c>
      <c r="AG114" s="1017"/>
      <c r="AH114" s="1017"/>
      <c r="AI114" s="1017"/>
      <c r="AJ114" s="1018"/>
      <c r="AK114" s="1019">
        <v>76634</v>
      </c>
      <c r="AL114" s="1017"/>
      <c r="AM114" s="1017"/>
      <c r="AN114" s="1017"/>
      <c r="AO114" s="1018"/>
      <c r="AP114" s="1020">
        <v>1.5</v>
      </c>
      <c r="AQ114" s="1021"/>
      <c r="AR114" s="1021"/>
      <c r="AS114" s="1021"/>
      <c r="AT114" s="1022"/>
      <c r="AU114" s="958"/>
      <c r="AV114" s="959"/>
      <c r="AW114" s="959"/>
      <c r="AX114" s="959"/>
      <c r="AY114" s="959"/>
      <c r="AZ114" s="1007" t="s">
        <v>450</v>
      </c>
      <c r="BA114" s="1008"/>
      <c r="BB114" s="1008"/>
      <c r="BC114" s="1008"/>
      <c r="BD114" s="1008"/>
      <c r="BE114" s="1008"/>
      <c r="BF114" s="1008"/>
      <c r="BG114" s="1008"/>
      <c r="BH114" s="1008"/>
      <c r="BI114" s="1008"/>
      <c r="BJ114" s="1008"/>
      <c r="BK114" s="1008"/>
      <c r="BL114" s="1008"/>
      <c r="BM114" s="1008"/>
      <c r="BN114" s="1008"/>
      <c r="BO114" s="1008"/>
      <c r="BP114" s="1009"/>
      <c r="BQ114" s="977">
        <v>1317839</v>
      </c>
      <c r="BR114" s="978"/>
      <c r="BS114" s="978"/>
      <c r="BT114" s="978"/>
      <c r="BU114" s="978"/>
      <c r="BV114" s="978">
        <v>1282058</v>
      </c>
      <c r="BW114" s="978"/>
      <c r="BX114" s="978"/>
      <c r="BY114" s="978"/>
      <c r="BZ114" s="978"/>
      <c r="CA114" s="978">
        <v>1289259</v>
      </c>
      <c r="CB114" s="978"/>
      <c r="CC114" s="978"/>
      <c r="CD114" s="978"/>
      <c r="CE114" s="978"/>
      <c r="CF114" s="972">
        <v>25.6</v>
      </c>
      <c r="CG114" s="973"/>
      <c r="CH114" s="973"/>
      <c r="CI114" s="973"/>
      <c r="CJ114" s="973"/>
      <c r="CK114" s="1003"/>
      <c r="CL114" s="1004"/>
      <c r="CM114" s="974" t="s">
        <v>451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137</v>
      </c>
      <c r="DH114" s="1017"/>
      <c r="DI114" s="1017"/>
      <c r="DJ114" s="1017"/>
      <c r="DK114" s="1018"/>
      <c r="DL114" s="1019" t="s">
        <v>137</v>
      </c>
      <c r="DM114" s="1017"/>
      <c r="DN114" s="1017"/>
      <c r="DO114" s="1017"/>
      <c r="DP114" s="1018"/>
      <c r="DQ114" s="1019" t="s">
        <v>137</v>
      </c>
      <c r="DR114" s="1017"/>
      <c r="DS114" s="1017"/>
      <c r="DT114" s="1017"/>
      <c r="DU114" s="1018"/>
      <c r="DV114" s="1020" t="s">
        <v>137</v>
      </c>
      <c r="DW114" s="1021"/>
      <c r="DX114" s="1021"/>
      <c r="DY114" s="1021"/>
      <c r="DZ114" s="1022"/>
    </row>
    <row r="115" spans="1:130" s="248" customFormat="1" ht="26.25" customHeight="1">
      <c r="A115" s="1012"/>
      <c r="B115" s="1013"/>
      <c r="C115" s="1008" t="s">
        <v>452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38874</v>
      </c>
      <c r="AB115" s="992"/>
      <c r="AC115" s="992"/>
      <c r="AD115" s="992"/>
      <c r="AE115" s="993"/>
      <c r="AF115" s="994">
        <v>34515</v>
      </c>
      <c r="AG115" s="992"/>
      <c r="AH115" s="992"/>
      <c r="AI115" s="992"/>
      <c r="AJ115" s="993"/>
      <c r="AK115" s="994">
        <v>23793</v>
      </c>
      <c r="AL115" s="992"/>
      <c r="AM115" s="992"/>
      <c r="AN115" s="992"/>
      <c r="AO115" s="993"/>
      <c r="AP115" s="995">
        <v>0.5</v>
      </c>
      <c r="AQ115" s="996"/>
      <c r="AR115" s="996"/>
      <c r="AS115" s="996"/>
      <c r="AT115" s="997"/>
      <c r="AU115" s="958"/>
      <c r="AV115" s="959"/>
      <c r="AW115" s="959"/>
      <c r="AX115" s="959"/>
      <c r="AY115" s="959"/>
      <c r="AZ115" s="1007" t="s">
        <v>453</v>
      </c>
      <c r="BA115" s="1008"/>
      <c r="BB115" s="1008"/>
      <c r="BC115" s="1008"/>
      <c r="BD115" s="1008"/>
      <c r="BE115" s="1008"/>
      <c r="BF115" s="1008"/>
      <c r="BG115" s="1008"/>
      <c r="BH115" s="1008"/>
      <c r="BI115" s="1008"/>
      <c r="BJ115" s="1008"/>
      <c r="BK115" s="1008"/>
      <c r="BL115" s="1008"/>
      <c r="BM115" s="1008"/>
      <c r="BN115" s="1008"/>
      <c r="BO115" s="1008"/>
      <c r="BP115" s="1009"/>
      <c r="BQ115" s="977">
        <v>6110</v>
      </c>
      <c r="BR115" s="978"/>
      <c r="BS115" s="978"/>
      <c r="BT115" s="978"/>
      <c r="BU115" s="978"/>
      <c r="BV115" s="978">
        <v>5290</v>
      </c>
      <c r="BW115" s="978"/>
      <c r="BX115" s="978"/>
      <c r="BY115" s="978"/>
      <c r="BZ115" s="978"/>
      <c r="CA115" s="978">
        <v>4470</v>
      </c>
      <c r="CB115" s="978"/>
      <c r="CC115" s="978"/>
      <c r="CD115" s="978"/>
      <c r="CE115" s="978"/>
      <c r="CF115" s="972">
        <v>0.1</v>
      </c>
      <c r="CG115" s="973"/>
      <c r="CH115" s="973"/>
      <c r="CI115" s="973"/>
      <c r="CJ115" s="973"/>
      <c r="CK115" s="1003"/>
      <c r="CL115" s="1004"/>
      <c r="CM115" s="1007" t="s">
        <v>454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137</v>
      </c>
      <c r="DH115" s="1017"/>
      <c r="DI115" s="1017"/>
      <c r="DJ115" s="1017"/>
      <c r="DK115" s="1018"/>
      <c r="DL115" s="1019" t="s">
        <v>137</v>
      </c>
      <c r="DM115" s="1017"/>
      <c r="DN115" s="1017"/>
      <c r="DO115" s="1017"/>
      <c r="DP115" s="1018"/>
      <c r="DQ115" s="1019" t="s">
        <v>137</v>
      </c>
      <c r="DR115" s="1017"/>
      <c r="DS115" s="1017"/>
      <c r="DT115" s="1017"/>
      <c r="DU115" s="1018"/>
      <c r="DV115" s="1020" t="s">
        <v>137</v>
      </c>
      <c r="DW115" s="1021"/>
      <c r="DX115" s="1021"/>
      <c r="DY115" s="1021"/>
      <c r="DZ115" s="1022"/>
    </row>
    <row r="116" spans="1:130" s="248" customFormat="1" ht="26.25" customHeight="1">
      <c r="A116" s="1014"/>
      <c r="B116" s="1015"/>
      <c r="C116" s="1023" t="s">
        <v>455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174</v>
      </c>
      <c r="AB116" s="1017"/>
      <c r="AC116" s="1017"/>
      <c r="AD116" s="1017"/>
      <c r="AE116" s="1018"/>
      <c r="AF116" s="1019">
        <v>130</v>
      </c>
      <c r="AG116" s="1017"/>
      <c r="AH116" s="1017"/>
      <c r="AI116" s="1017"/>
      <c r="AJ116" s="1018"/>
      <c r="AK116" s="1019">
        <v>109</v>
      </c>
      <c r="AL116" s="1017"/>
      <c r="AM116" s="1017"/>
      <c r="AN116" s="1017"/>
      <c r="AO116" s="1018"/>
      <c r="AP116" s="1020">
        <v>0</v>
      </c>
      <c r="AQ116" s="1021"/>
      <c r="AR116" s="1021"/>
      <c r="AS116" s="1021"/>
      <c r="AT116" s="1022"/>
      <c r="AU116" s="958"/>
      <c r="AV116" s="959"/>
      <c r="AW116" s="959"/>
      <c r="AX116" s="959"/>
      <c r="AY116" s="959"/>
      <c r="AZ116" s="1025" t="s">
        <v>456</v>
      </c>
      <c r="BA116" s="1026"/>
      <c r="BB116" s="1026"/>
      <c r="BC116" s="1026"/>
      <c r="BD116" s="1026"/>
      <c r="BE116" s="1026"/>
      <c r="BF116" s="1026"/>
      <c r="BG116" s="1026"/>
      <c r="BH116" s="1026"/>
      <c r="BI116" s="1026"/>
      <c r="BJ116" s="1026"/>
      <c r="BK116" s="1026"/>
      <c r="BL116" s="1026"/>
      <c r="BM116" s="1026"/>
      <c r="BN116" s="1026"/>
      <c r="BO116" s="1026"/>
      <c r="BP116" s="1027"/>
      <c r="BQ116" s="977" t="s">
        <v>137</v>
      </c>
      <c r="BR116" s="978"/>
      <c r="BS116" s="978"/>
      <c r="BT116" s="978"/>
      <c r="BU116" s="978"/>
      <c r="BV116" s="978" t="s">
        <v>137</v>
      </c>
      <c r="BW116" s="978"/>
      <c r="BX116" s="978"/>
      <c r="BY116" s="978"/>
      <c r="BZ116" s="978"/>
      <c r="CA116" s="978" t="s">
        <v>137</v>
      </c>
      <c r="CB116" s="978"/>
      <c r="CC116" s="978"/>
      <c r="CD116" s="978"/>
      <c r="CE116" s="978"/>
      <c r="CF116" s="972" t="s">
        <v>137</v>
      </c>
      <c r="CG116" s="973"/>
      <c r="CH116" s="973"/>
      <c r="CI116" s="973"/>
      <c r="CJ116" s="973"/>
      <c r="CK116" s="1003"/>
      <c r="CL116" s="1004"/>
      <c r="CM116" s="974" t="s">
        <v>457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110041</v>
      </c>
      <c r="DH116" s="1017"/>
      <c r="DI116" s="1017"/>
      <c r="DJ116" s="1017"/>
      <c r="DK116" s="1018"/>
      <c r="DL116" s="1019">
        <v>77625</v>
      </c>
      <c r="DM116" s="1017"/>
      <c r="DN116" s="1017"/>
      <c r="DO116" s="1017"/>
      <c r="DP116" s="1018"/>
      <c r="DQ116" s="1019">
        <v>55208</v>
      </c>
      <c r="DR116" s="1017"/>
      <c r="DS116" s="1017"/>
      <c r="DT116" s="1017"/>
      <c r="DU116" s="1018"/>
      <c r="DV116" s="1020">
        <v>1.1000000000000001</v>
      </c>
      <c r="DW116" s="1021"/>
      <c r="DX116" s="1021"/>
      <c r="DY116" s="1021"/>
      <c r="DZ116" s="1022"/>
    </row>
    <row r="117" spans="1:130" s="248" customFormat="1" ht="26.25" customHeight="1">
      <c r="A117" s="962" t="s">
        <v>191</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458</v>
      </c>
      <c r="Z117" s="944"/>
      <c r="AA117" s="1034">
        <v>1403267</v>
      </c>
      <c r="AB117" s="1035"/>
      <c r="AC117" s="1035"/>
      <c r="AD117" s="1035"/>
      <c r="AE117" s="1036"/>
      <c r="AF117" s="1037">
        <v>1210118</v>
      </c>
      <c r="AG117" s="1035"/>
      <c r="AH117" s="1035"/>
      <c r="AI117" s="1035"/>
      <c r="AJ117" s="1036"/>
      <c r="AK117" s="1037">
        <v>1168623</v>
      </c>
      <c r="AL117" s="1035"/>
      <c r="AM117" s="1035"/>
      <c r="AN117" s="1035"/>
      <c r="AO117" s="1036"/>
      <c r="AP117" s="1038"/>
      <c r="AQ117" s="1039"/>
      <c r="AR117" s="1039"/>
      <c r="AS117" s="1039"/>
      <c r="AT117" s="1040"/>
      <c r="AU117" s="958"/>
      <c r="AV117" s="959"/>
      <c r="AW117" s="959"/>
      <c r="AX117" s="959"/>
      <c r="AY117" s="959"/>
      <c r="AZ117" s="1025" t="s">
        <v>459</v>
      </c>
      <c r="BA117" s="1026"/>
      <c r="BB117" s="1026"/>
      <c r="BC117" s="1026"/>
      <c r="BD117" s="1026"/>
      <c r="BE117" s="1026"/>
      <c r="BF117" s="1026"/>
      <c r="BG117" s="1026"/>
      <c r="BH117" s="1026"/>
      <c r="BI117" s="1026"/>
      <c r="BJ117" s="1026"/>
      <c r="BK117" s="1026"/>
      <c r="BL117" s="1026"/>
      <c r="BM117" s="1026"/>
      <c r="BN117" s="1026"/>
      <c r="BO117" s="1026"/>
      <c r="BP117" s="1027"/>
      <c r="BQ117" s="977" t="s">
        <v>137</v>
      </c>
      <c r="BR117" s="978"/>
      <c r="BS117" s="978"/>
      <c r="BT117" s="978"/>
      <c r="BU117" s="978"/>
      <c r="BV117" s="978" t="s">
        <v>137</v>
      </c>
      <c r="BW117" s="978"/>
      <c r="BX117" s="978"/>
      <c r="BY117" s="978"/>
      <c r="BZ117" s="978"/>
      <c r="CA117" s="978" t="s">
        <v>137</v>
      </c>
      <c r="CB117" s="978"/>
      <c r="CC117" s="978"/>
      <c r="CD117" s="978"/>
      <c r="CE117" s="978"/>
      <c r="CF117" s="972" t="s">
        <v>137</v>
      </c>
      <c r="CG117" s="973"/>
      <c r="CH117" s="973"/>
      <c r="CI117" s="973"/>
      <c r="CJ117" s="973"/>
      <c r="CK117" s="1003"/>
      <c r="CL117" s="1004"/>
      <c r="CM117" s="974" t="s">
        <v>460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137</v>
      </c>
      <c r="DH117" s="1017"/>
      <c r="DI117" s="1017"/>
      <c r="DJ117" s="1017"/>
      <c r="DK117" s="1018"/>
      <c r="DL117" s="1019" t="s">
        <v>137</v>
      </c>
      <c r="DM117" s="1017"/>
      <c r="DN117" s="1017"/>
      <c r="DO117" s="1017"/>
      <c r="DP117" s="1018"/>
      <c r="DQ117" s="1019" t="s">
        <v>137</v>
      </c>
      <c r="DR117" s="1017"/>
      <c r="DS117" s="1017"/>
      <c r="DT117" s="1017"/>
      <c r="DU117" s="1018"/>
      <c r="DV117" s="1020" t="s">
        <v>137</v>
      </c>
      <c r="DW117" s="1021"/>
      <c r="DX117" s="1021"/>
      <c r="DY117" s="1021"/>
      <c r="DZ117" s="1022"/>
    </row>
    <row r="118" spans="1:130" s="248" customFormat="1" ht="26.25" customHeight="1">
      <c r="A118" s="962" t="s">
        <v>432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429</v>
      </c>
      <c r="AB118" s="943"/>
      <c r="AC118" s="943"/>
      <c r="AD118" s="943"/>
      <c r="AE118" s="944"/>
      <c r="AF118" s="942" t="s">
        <v>430</v>
      </c>
      <c r="AG118" s="943"/>
      <c r="AH118" s="943"/>
      <c r="AI118" s="943"/>
      <c r="AJ118" s="944"/>
      <c r="AK118" s="942" t="s">
        <v>311</v>
      </c>
      <c r="AL118" s="943"/>
      <c r="AM118" s="943"/>
      <c r="AN118" s="943"/>
      <c r="AO118" s="944"/>
      <c r="AP118" s="1029" t="s">
        <v>431</v>
      </c>
      <c r="AQ118" s="1030"/>
      <c r="AR118" s="1030"/>
      <c r="AS118" s="1030"/>
      <c r="AT118" s="1031"/>
      <c r="AU118" s="958"/>
      <c r="AV118" s="959"/>
      <c r="AW118" s="959"/>
      <c r="AX118" s="959"/>
      <c r="AY118" s="959"/>
      <c r="AZ118" s="1032" t="s">
        <v>461</v>
      </c>
      <c r="BA118" s="1023"/>
      <c r="BB118" s="1023"/>
      <c r="BC118" s="1023"/>
      <c r="BD118" s="1023"/>
      <c r="BE118" s="1023"/>
      <c r="BF118" s="1023"/>
      <c r="BG118" s="1023"/>
      <c r="BH118" s="1023"/>
      <c r="BI118" s="1023"/>
      <c r="BJ118" s="1023"/>
      <c r="BK118" s="1023"/>
      <c r="BL118" s="1023"/>
      <c r="BM118" s="1023"/>
      <c r="BN118" s="1023"/>
      <c r="BO118" s="1023"/>
      <c r="BP118" s="1024"/>
      <c r="BQ118" s="1055" t="s">
        <v>137</v>
      </c>
      <c r="BR118" s="1056"/>
      <c r="BS118" s="1056"/>
      <c r="BT118" s="1056"/>
      <c r="BU118" s="1056"/>
      <c r="BV118" s="1056" t="s">
        <v>137</v>
      </c>
      <c r="BW118" s="1056"/>
      <c r="BX118" s="1056"/>
      <c r="BY118" s="1056"/>
      <c r="BZ118" s="1056"/>
      <c r="CA118" s="1056" t="s">
        <v>137</v>
      </c>
      <c r="CB118" s="1056"/>
      <c r="CC118" s="1056"/>
      <c r="CD118" s="1056"/>
      <c r="CE118" s="1056"/>
      <c r="CF118" s="972" t="s">
        <v>137</v>
      </c>
      <c r="CG118" s="973"/>
      <c r="CH118" s="973"/>
      <c r="CI118" s="973"/>
      <c r="CJ118" s="973"/>
      <c r="CK118" s="1003"/>
      <c r="CL118" s="1004"/>
      <c r="CM118" s="974" t="s">
        <v>462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137</v>
      </c>
      <c r="DH118" s="1017"/>
      <c r="DI118" s="1017"/>
      <c r="DJ118" s="1017"/>
      <c r="DK118" s="1018"/>
      <c r="DL118" s="1019" t="s">
        <v>137</v>
      </c>
      <c r="DM118" s="1017"/>
      <c r="DN118" s="1017"/>
      <c r="DO118" s="1017"/>
      <c r="DP118" s="1018"/>
      <c r="DQ118" s="1019" t="s">
        <v>137</v>
      </c>
      <c r="DR118" s="1017"/>
      <c r="DS118" s="1017"/>
      <c r="DT118" s="1017"/>
      <c r="DU118" s="1018"/>
      <c r="DV118" s="1020" t="s">
        <v>137</v>
      </c>
      <c r="DW118" s="1021"/>
      <c r="DX118" s="1021"/>
      <c r="DY118" s="1021"/>
      <c r="DZ118" s="1022"/>
    </row>
    <row r="119" spans="1:130" s="248" customFormat="1" ht="26.25" customHeight="1">
      <c r="A119" s="1116" t="s">
        <v>435</v>
      </c>
      <c r="B119" s="1002"/>
      <c r="C119" s="981" t="s">
        <v>436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137</v>
      </c>
      <c r="AB119" s="950"/>
      <c r="AC119" s="950"/>
      <c r="AD119" s="950"/>
      <c r="AE119" s="951"/>
      <c r="AF119" s="952" t="s">
        <v>137</v>
      </c>
      <c r="AG119" s="950"/>
      <c r="AH119" s="950"/>
      <c r="AI119" s="950"/>
      <c r="AJ119" s="951"/>
      <c r="AK119" s="952" t="s">
        <v>137</v>
      </c>
      <c r="AL119" s="950"/>
      <c r="AM119" s="950"/>
      <c r="AN119" s="950"/>
      <c r="AO119" s="951"/>
      <c r="AP119" s="953" t="s">
        <v>137</v>
      </c>
      <c r="AQ119" s="954"/>
      <c r="AR119" s="954"/>
      <c r="AS119" s="954"/>
      <c r="AT119" s="955"/>
      <c r="AU119" s="960"/>
      <c r="AV119" s="961"/>
      <c r="AW119" s="961"/>
      <c r="AX119" s="961"/>
      <c r="AY119" s="961"/>
      <c r="AZ119" s="279" t="s">
        <v>191</v>
      </c>
      <c r="BA119" s="279"/>
      <c r="BB119" s="279"/>
      <c r="BC119" s="279"/>
      <c r="BD119" s="279"/>
      <c r="BE119" s="279"/>
      <c r="BF119" s="279"/>
      <c r="BG119" s="279"/>
      <c r="BH119" s="279"/>
      <c r="BI119" s="279"/>
      <c r="BJ119" s="279"/>
      <c r="BK119" s="279"/>
      <c r="BL119" s="279"/>
      <c r="BM119" s="279"/>
      <c r="BN119" s="279"/>
      <c r="BO119" s="1033" t="s">
        <v>463</v>
      </c>
      <c r="BP119" s="1064"/>
      <c r="BQ119" s="1055">
        <v>15852910</v>
      </c>
      <c r="BR119" s="1056"/>
      <c r="BS119" s="1056"/>
      <c r="BT119" s="1056"/>
      <c r="BU119" s="1056"/>
      <c r="BV119" s="1056">
        <v>15024891</v>
      </c>
      <c r="BW119" s="1056"/>
      <c r="BX119" s="1056"/>
      <c r="BY119" s="1056"/>
      <c r="BZ119" s="1056"/>
      <c r="CA119" s="1056">
        <v>13916228</v>
      </c>
      <c r="CB119" s="1056"/>
      <c r="CC119" s="1056"/>
      <c r="CD119" s="1056"/>
      <c r="CE119" s="1056"/>
      <c r="CF119" s="1057"/>
      <c r="CG119" s="1058"/>
      <c r="CH119" s="1058"/>
      <c r="CI119" s="1058"/>
      <c r="CJ119" s="1059"/>
      <c r="CK119" s="1005"/>
      <c r="CL119" s="1006"/>
      <c r="CM119" s="1060" t="s">
        <v>464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137</v>
      </c>
      <c r="DH119" s="1042"/>
      <c r="DI119" s="1042"/>
      <c r="DJ119" s="1042"/>
      <c r="DK119" s="1043"/>
      <c r="DL119" s="1041" t="s">
        <v>137</v>
      </c>
      <c r="DM119" s="1042"/>
      <c r="DN119" s="1042"/>
      <c r="DO119" s="1042"/>
      <c r="DP119" s="1043"/>
      <c r="DQ119" s="1041" t="s">
        <v>137</v>
      </c>
      <c r="DR119" s="1042"/>
      <c r="DS119" s="1042"/>
      <c r="DT119" s="1042"/>
      <c r="DU119" s="1043"/>
      <c r="DV119" s="1044" t="s">
        <v>137</v>
      </c>
      <c r="DW119" s="1045"/>
      <c r="DX119" s="1045"/>
      <c r="DY119" s="1045"/>
      <c r="DZ119" s="1046"/>
    </row>
    <row r="120" spans="1:130" s="248" customFormat="1" ht="26.25" customHeight="1">
      <c r="A120" s="1117"/>
      <c r="B120" s="1004"/>
      <c r="C120" s="974" t="s">
        <v>440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137</v>
      </c>
      <c r="AB120" s="1017"/>
      <c r="AC120" s="1017"/>
      <c r="AD120" s="1017"/>
      <c r="AE120" s="1018"/>
      <c r="AF120" s="1019" t="s">
        <v>137</v>
      </c>
      <c r="AG120" s="1017"/>
      <c r="AH120" s="1017"/>
      <c r="AI120" s="1017"/>
      <c r="AJ120" s="1018"/>
      <c r="AK120" s="1019" t="s">
        <v>137</v>
      </c>
      <c r="AL120" s="1017"/>
      <c r="AM120" s="1017"/>
      <c r="AN120" s="1017"/>
      <c r="AO120" s="1018"/>
      <c r="AP120" s="1020" t="s">
        <v>137</v>
      </c>
      <c r="AQ120" s="1021"/>
      <c r="AR120" s="1021"/>
      <c r="AS120" s="1021"/>
      <c r="AT120" s="1022"/>
      <c r="AU120" s="1047" t="s">
        <v>465</v>
      </c>
      <c r="AV120" s="1048"/>
      <c r="AW120" s="1048"/>
      <c r="AX120" s="1048"/>
      <c r="AY120" s="1049"/>
      <c r="AZ120" s="998" t="s">
        <v>466</v>
      </c>
      <c r="BA120" s="947"/>
      <c r="BB120" s="947"/>
      <c r="BC120" s="947"/>
      <c r="BD120" s="947"/>
      <c r="BE120" s="947"/>
      <c r="BF120" s="947"/>
      <c r="BG120" s="947"/>
      <c r="BH120" s="947"/>
      <c r="BI120" s="947"/>
      <c r="BJ120" s="947"/>
      <c r="BK120" s="947"/>
      <c r="BL120" s="947"/>
      <c r="BM120" s="947"/>
      <c r="BN120" s="947"/>
      <c r="BO120" s="947"/>
      <c r="BP120" s="948"/>
      <c r="BQ120" s="984">
        <v>1066509</v>
      </c>
      <c r="BR120" s="985"/>
      <c r="BS120" s="985"/>
      <c r="BT120" s="985"/>
      <c r="BU120" s="985"/>
      <c r="BV120" s="985">
        <v>1101726</v>
      </c>
      <c r="BW120" s="985"/>
      <c r="BX120" s="985"/>
      <c r="BY120" s="985"/>
      <c r="BZ120" s="985"/>
      <c r="CA120" s="985">
        <v>1356567</v>
      </c>
      <c r="CB120" s="985"/>
      <c r="CC120" s="985"/>
      <c r="CD120" s="985"/>
      <c r="CE120" s="985"/>
      <c r="CF120" s="999">
        <v>27</v>
      </c>
      <c r="CG120" s="1000"/>
      <c r="CH120" s="1000"/>
      <c r="CI120" s="1000"/>
      <c r="CJ120" s="1000"/>
      <c r="CK120" s="1065" t="s">
        <v>467</v>
      </c>
      <c r="CL120" s="1066"/>
      <c r="CM120" s="1066"/>
      <c r="CN120" s="1066"/>
      <c r="CO120" s="1067"/>
      <c r="CP120" s="1073" t="s">
        <v>468</v>
      </c>
      <c r="CQ120" s="1074"/>
      <c r="CR120" s="1074"/>
      <c r="CS120" s="1074"/>
      <c r="CT120" s="1074"/>
      <c r="CU120" s="1074"/>
      <c r="CV120" s="1074"/>
      <c r="CW120" s="1074"/>
      <c r="CX120" s="1074"/>
      <c r="CY120" s="1074"/>
      <c r="CZ120" s="1074"/>
      <c r="DA120" s="1074"/>
      <c r="DB120" s="1074"/>
      <c r="DC120" s="1074"/>
      <c r="DD120" s="1074"/>
      <c r="DE120" s="1074"/>
      <c r="DF120" s="1075"/>
      <c r="DG120" s="984">
        <v>6573815</v>
      </c>
      <c r="DH120" s="985"/>
      <c r="DI120" s="985"/>
      <c r="DJ120" s="985"/>
      <c r="DK120" s="985"/>
      <c r="DL120" s="985">
        <v>6091197</v>
      </c>
      <c r="DM120" s="985"/>
      <c r="DN120" s="985"/>
      <c r="DO120" s="985"/>
      <c r="DP120" s="985"/>
      <c r="DQ120" s="985">
        <v>5364837</v>
      </c>
      <c r="DR120" s="985"/>
      <c r="DS120" s="985"/>
      <c r="DT120" s="985"/>
      <c r="DU120" s="985"/>
      <c r="DV120" s="986">
        <v>106.6</v>
      </c>
      <c r="DW120" s="986"/>
      <c r="DX120" s="986"/>
      <c r="DY120" s="986"/>
      <c r="DZ120" s="987"/>
    </row>
    <row r="121" spans="1:130" s="248" customFormat="1" ht="26.25" customHeight="1">
      <c r="A121" s="1117"/>
      <c r="B121" s="1004"/>
      <c r="C121" s="1025" t="s">
        <v>469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137</v>
      </c>
      <c r="AB121" s="1017"/>
      <c r="AC121" s="1017"/>
      <c r="AD121" s="1017"/>
      <c r="AE121" s="1018"/>
      <c r="AF121" s="1019" t="s">
        <v>137</v>
      </c>
      <c r="AG121" s="1017"/>
      <c r="AH121" s="1017"/>
      <c r="AI121" s="1017"/>
      <c r="AJ121" s="1018"/>
      <c r="AK121" s="1019" t="s">
        <v>137</v>
      </c>
      <c r="AL121" s="1017"/>
      <c r="AM121" s="1017"/>
      <c r="AN121" s="1017"/>
      <c r="AO121" s="1018"/>
      <c r="AP121" s="1020" t="s">
        <v>137</v>
      </c>
      <c r="AQ121" s="1021"/>
      <c r="AR121" s="1021"/>
      <c r="AS121" s="1021"/>
      <c r="AT121" s="1022"/>
      <c r="AU121" s="1050"/>
      <c r="AV121" s="1051"/>
      <c r="AW121" s="1051"/>
      <c r="AX121" s="1051"/>
      <c r="AY121" s="1052"/>
      <c r="AZ121" s="1007" t="s">
        <v>470</v>
      </c>
      <c r="BA121" s="1008"/>
      <c r="BB121" s="1008"/>
      <c r="BC121" s="1008"/>
      <c r="BD121" s="1008"/>
      <c r="BE121" s="1008"/>
      <c r="BF121" s="1008"/>
      <c r="BG121" s="1008"/>
      <c r="BH121" s="1008"/>
      <c r="BI121" s="1008"/>
      <c r="BJ121" s="1008"/>
      <c r="BK121" s="1008"/>
      <c r="BL121" s="1008"/>
      <c r="BM121" s="1008"/>
      <c r="BN121" s="1008"/>
      <c r="BO121" s="1008"/>
      <c r="BP121" s="1009"/>
      <c r="BQ121" s="977">
        <v>1619978</v>
      </c>
      <c r="BR121" s="978"/>
      <c r="BS121" s="978"/>
      <c r="BT121" s="978"/>
      <c r="BU121" s="978"/>
      <c r="BV121" s="978">
        <v>1669287</v>
      </c>
      <c r="BW121" s="978"/>
      <c r="BX121" s="978"/>
      <c r="BY121" s="978"/>
      <c r="BZ121" s="978"/>
      <c r="CA121" s="978">
        <v>1621273</v>
      </c>
      <c r="CB121" s="978"/>
      <c r="CC121" s="978"/>
      <c r="CD121" s="978"/>
      <c r="CE121" s="978"/>
      <c r="CF121" s="972">
        <v>32.200000000000003</v>
      </c>
      <c r="CG121" s="973"/>
      <c r="CH121" s="973"/>
      <c r="CI121" s="973"/>
      <c r="CJ121" s="973"/>
      <c r="CK121" s="1068"/>
      <c r="CL121" s="1069"/>
      <c r="CM121" s="1069"/>
      <c r="CN121" s="1069"/>
      <c r="CO121" s="1070"/>
      <c r="CP121" s="1078" t="s">
        <v>410</v>
      </c>
      <c r="CQ121" s="1079"/>
      <c r="CR121" s="1079"/>
      <c r="CS121" s="1079"/>
      <c r="CT121" s="1079"/>
      <c r="CU121" s="1079"/>
      <c r="CV121" s="1079"/>
      <c r="CW121" s="1079"/>
      <c r="CX121" s="1079"/>
      <c r="CY121" s="1079"/>
      <c r="CZ121" s="1079"/>
      <c r="DA121" s="1079"/>
      <c r="DB121" s="1079"/>
      <c r="DC121" s="1079"/>
      <c r="DD121" s="1079"/>
      <c r="DE121" s="1079"/>
      <c r="DF121" s="1080"/>
      <c r="DG121" s="977">
        <v>793137</v>
      </c>
      <c r="DH121" s="978"/>
      <c r="DI121" s="978"/>
      <c r="DJ121" s="978"/>
      <c r="DK121" s="978"/>
      <c r="DL121" s="978">
        <v>770212</v>
      </c>
      <c r="DM121" s="978"/>
      <c r="DN121" s="978"/>
      <c r="DO121" s="978"/>
      <c r="DP121" s="978"/>
      <c r="DQ121" s="978">
        <v>747092</v>
      </c>
      <c r="DR121" s="978"/>
      <c r="DS121" s="978"/>
      <c r="DT121" s="978"/>
      <c r="DU121" s="978"/>
      <c r="DV121" s="979">
        <v>14.9</v>
      </c>
      <c r="DW121" s="979"/>
      <c r="DX121" s="979"/>
      <c r="DY121" s="979"/>
      <c r="DZ121" s="980"/>
    </row>
    <row r="122" spans="1:130" s="248" customFormat="1" ht="26.25" customHeight="1">
      <c r="A122" s="1117"/>
      <c r="B122" s="1004"/>
      <c r="C122" s="974" t="s">
        <v>451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137</v>
      </c>
      <c r="AB122" s="1017"/>
      <c r="AC122" s="1017"/>
      <c r="AD122" s="1017"/>
      <c r="AE122" s="1018"/>
      <c r="AF122" s="1019" t="s">
        <v>137</v>
      </c>
      <c r="AG122" s="1017"/>
      <c r="AH122" s="1017"/>
      <c r="AI122" s="1017"/>
      <c r="AJ122" s="1018"/>
      <c r="AK122" s="1019" t="s">
        <v>137</v>
      </c>
      <c r="AL122" s="1017"/>
      <c r="AM122" s="1017"/>
      <c r="AN122" s="1017"/>
      <c r="AO122" s="1018"/>
      <c r="AP122" s="1020" t="s">
        <v>137</v>
      </c>
      <c r="AQ122" s="1021"/>
      <c r="AR122" s="1021"/>
      <c r="AS122" s="1021"/>
      <c r="AT122" s="1022"/>
      <c r="AU122" s="1050"/>
      <c r="AV122" s="1051"/>
      <c r="AW122" s="1051"/>
      <c r="AX122" s="1051"/>
      <c r="AY122" s="1052"/>
      <c r="AZ122" s="1032" t="s">
        <v>471</v>
      </c>
      <c r="BA122" s="1023"/>
      <c r="BB122" s="1023"/>
      <c r="BC122" s="1023"/>
      <c r="BD122" s="1023"/>
      <c r="BE122" s="1023"/>
      <c r="BF122" s="1023"/>
      <c r="BG122" s="1023"/>
      <c r="BH122" s="1023"/>
      <c r="BI122" s="1023"/>
      <c r="BJ122" s="1023"/>
      <c r="BK122" s="1023"/>
      <c r="BL122" s="1023"/>
      <c r="BM122" s="1023"/>
      <c r="BN122" s="1023"/>
      <c r="BO122" s="1023"/>
      <c r="BP122" s="1024"/>
      <c r="BQ122" s="1055">
        <v>9144889</v>
      </c>
      <c r="BR122" s="1056"/>
      <c r="BS122" s="1056"/>
      <c r="BT122" s="1056"/>
      <c r="BU122" s="1056"/>
      <c r="BV122" s="1056">
        <v>8880492</v>
      </c>
      <c r="BW122" s="1056"/>
      <c r="BX122" s="1056"/>
      <c r="BY122" s="1056"/>
      <c r="BZ122" s="1056"/>
      <c r="CA122" s="1056">
        <v>8541831</v>
      </c>
      <c r="CB122" s="1056"/>
      <c r="CC122" s="1056"/>
      <c r="CD122" s="1056"/>
      <c r="CE122" s="1056"/>
      <c r="CF122" s="1076">
        <v>169.8</v>
      </c>
      <c r="CG122" s="1077"/>
      <c r="CH122" s="1077"/>
      <c r="CI122" s="1077"/>
      <c r="CJ122" s="1077"/>
      <c r="CK122" s="1068"/>
      <c r="CL122" s="1069"/>
      <c r="CM122" s="1069"/>
      <c r="CN122" s="1069"/>
      <c r="CO122" s="1070"/>
      <c r="CP122" s="1078" t="s">
        <v>472</v>
      </c>
      <c r="CQ122" s="1079"/>
      <c r="CR122" s="1079"/>
      <c r="CS122" s="1079"/>
      <c r="CT122" s="1079"/>
      <c r="CU122" s="1079"/>
      <c r="CV122" s="1079"/>
      <c r="CW122" s="1079"/>
      <c r="CX122" s="1079"/>
      <c r="CY122" s="1079"/>
      <c r="CZ122" s="1079"/>
      <c r="DA122" s="1079"/>
      <c r="DB122" s="1079"/>
      <c r="DC122" s="1079"/>
      <c r="DD122" s="1079"/>
      <c r="DE122" s="1079"/>
      <c r="DF122" s="1080"/>
      <c r="DG122" s="977" t="s">
        <v>137</v>
      </c>
      <c r="DH122" s="978"/>
      <c r="DI122" s="978"/>
      <c r="DJ122" s="978"/>
      <c r="DK122" s="978"/>
      <c r="DL122" s="978" t="s">
        <v>137</v>
      </c>
      <c r="DM122" s="978"/>
      <c r="DN122" s="978"/>
      <c r="DO122" s="978"/>
      <c r="DP122" s="978"/>
      <c r="DQ122" s="978" t="s">
        <v>137</v>
      </c>
      <c r="DR122" s="978"/>
      <c r="DS122" s="978"/>
      <c r="DT122" s="978"/>
      <c r="DU122" s="978"/>
      <c r="DV122" s="979" t="s">
        <v>137</v>
      </c>
      <c r="DW122" s="979"/>
      <c r="DX122" s="979"/>
      <c r="DY122" s="979"/>
      <c r="DZ122" s="980"/>
    </row>
    <row r="123" spans="1:130" s="248" customFormat="1" ht="26.25" customHeight="1">
      <c r="A123" s="1117"/>
      <c r="B123" s="1004"/>
      <c r="C123" s="974" t="s">
        <v>457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v>32417</v>
      </c>
      <c r="AB123" s="1017"/>
      <c r="AC123" s="1017"/>
      <c r="AD123" s="1017"/>
      <c r="AE123" s="1018"/>
      <c r="AF123" s="1019">
        <v>32417</v>
      </c>
      <c r="AG123" s="1017"/>
      <c r="AH123" s="1017"/>
      <c r="AI123" s="1017"/>
      <c r="AJ123" s="1018"/>
      <c r="AK123" s="1019">
        <v>22416</v>
      </c>
      <c r="AL123" s="1017"/>
      <c r="AM123" s="1017"/>
      <c r="AN123" s="1017"/>
      <c r="AO123" s="1018"/>
      <c r="AP123" s="1020">
        <v>0.4</v>
      </c>
      <c r="AQ123" s="1021"/>
      <c r="AR123" s="1021"/>
      <c r="AS123" s="1021"/>
      <c r="AT123" s="1022"/>
      <c r="AU123" s="1053"/>
      <c r="AV123" s="1054"/>
      <c r="AW123" s="1054"/>
      <c r="AX123" s="1054"/>
      <c r="AY123" s="1054"/>
      <c r="AZ123" s="279" t="s">
        <v>191</v>
      </c>
      <c r="BA123" s="279"/>
      <c r="BB123" s="279"/>
      <c r="BC123" s="279"/>
      <c r="BD123" s="279"/>
      <c r="BE123" s="279"/>
      <c r="BF123" s="279"/>
      <c r="BG123" s="279"/>
      <c r="BH123" s="279"/>
      <c r="BI123" s="279"/>
      <c r="BJ123" s="279"/>
      <c r="BK123" s="279"/>
      <c r="BL123" s="279"/>
      <c r="BM123" s="279"/>
      <c r="BN123" s="279"/>
      <c r="BO123" s="1033" t="s">
        <v>473</v>
      </c>
      <c r="BP123" s="1064"/>
      <c r="BQ123" s="1123">
        <v>11831376</v>
      </c>
      <c r="BR123" s="1124"/>
      <c r="BS123" s="1124"/>
      <c r="BT123" s="1124"/>
      <c r="BU123" s="1124"/>
      <c r="BV123" s="1124">
        <v>11651505</v>
      </c>
      <c r="BW123" s="1124"/>
      <c r="BX123" s="1124"/>
      <c r="BY123" s="1124"/>
      <c r="BZ123" s="1124"/>
      <c r="CA123" s="1124">
        <v>11519671</v>
      </c>
      <c r="CB123" s="1124"/>
      <c r="CC123" s="1124"/>
      <c r="CD123" s="1124"/>
      <c r="CE123" s="1124"/>
      <c r="CF123" s="1057"/>
      <c r="CG123" s="1058"/>
      <c r="CH123" s="1058"/>
      <c r="CI123" s="1058"/>
      <c r="CJ123" s="1059"/>
      <c r="CK123" s="1068"/>
      <c r="CL123" s="1069"/>
      <c r="CM123" s="1069"/>
      <c r="CN123" s="1069"/>
      <c r="CO123" s="1070"/>
      <c r="CP123" s="1078" t="s">
        <v>409</v>
      </c>
      <c r="CQ123" s="1079"/>
      <c r="CR123" s="1079"/>
      <c r="CS123" s="1079"/>
      <c r="CT123" s="1079"/>
      <c r="CU123" s="1079"/>
      <c r="CV123" s="1079"/>
      <c r="CW123" s="1079"/>
      <c r="CX123" s="1079"/>
      <c r="CY123" s="1079"/>
      <c r="CZ123" s="1079"/>
      <c r="DA123" s="1079"/>
      <c r="DB123" s="1079"/>
      <c r="DC123" s="1079"/>
      <c r="DD123" s="1079"/>
      <c r="DE123" s="1079"/>
      <c r="DF123" s="1080"/>
      <c r="DG123" s="1016" t="s">
        <v>137</v>
      </c>
      <c r="DH123" s="1017"/>
      <c r="DI123" s="1017"/>
      <c r="DJ123" s="1017"/>
      <c r="DK123" s="1018"/>
      <c r="DL123" s="1019" t="s">
        <v>137</v>
      </c>
      <c r="DM123" s="1017"/>
      <c r="DN123" s="1017"/>
      <c r="DO123" s="1017"/>
      <c r="DP123" s="1018"/>
      <c r="DQ123" s="1019" t="s">
        <v>137</v>
      </c>
      <c r="DR123" s="1017"/>
      <c r="DS123" s="1017"/>
      <c r="DT123" s="1017"/>
      <c r="DU123" s="1018"/>
      <c r="DV123" s="1020" t="s">
        <v>137</v>
      </c>
      <c r="DW123" s="1021"/>
      <c r="DX123" s="1021"/>
      <c r="DY123" s="1021"/>
      <c r="DZ123" s="1022"/>
    </row>
    <row r="124" spans="1:130" s="248" customFormat="1" ht="26.25" customHeight="1" thickBot="1">
      <c r="A124" s="1117"/>
      <c r="B124" s="1004"/>
      <c r="C124" s="974" t="s">
        <v>460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137</v>
      </c>
      <c r="AB124" s="1017"/>
      <c r="AC124" s="1017"/>
      <c r="AD124" s="1017"/>
      <c r="AE124" s="1018"/>
      <c r="AF124" s="1019" t="s">
        <v>137</v>
      </c>
      <c r="AG124" s="1017"/>
      <c r="AH124" s="1017"/>
      <c r="AI124" s="1017"/>
      <c r="AJ124" s="1018"/>
      <c r="AK124" s="1019" t="s">
        <v>137</v>
      </c>
      <c r="AL124" s="1017"/>
      <c r="AM124" s="1017"/>
      <c r="AN124" s="1017"/>
      <c r="AO124" s="1018"/>
      <c r="AP124" s="1020" t="s">
        <v>137</v>
      </c>
      <c r="AQ124" s="1021"/>
      <c r="AR124" s="1021"/>
      <c r="AS124" s="1021"/>
      <c r="AT124" s="1022"/>
      <c r="AU124" s="1119" t="s">
        <v>474</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82.6</v>
      </c>
      <c r="BR124" s="1086"/>
      <c r="BS124" s="1086"/>
      <c r="BT124" s="1086"/>
      <c r="BU124" s="1086"/>
      <c r="BV124" s="1086">
        <v>69.2</v>
      </c>
      <c r="BW124" s="1086"/>
      <c r="BX124" s="1086"/>
      <c r="BY124" s="1086"/>
      <c r="BZ124" s="1086"/>
      <c r="CA124" s="1086">
        <v>47.6</v>
      </c>
      <c r="CB124" s="1086"/>
      <c r="CC124" s="1086"/>
      <c r="CD124" s="1086"/>
      <c r="CE124" s="1086"/>
      <c r="CF124" s="1087"/>
      <c r="CG124" s="1088"/>
      <c r="CH124" s="1088"/>
      <c r="CI124" s="1088"/>
      <c r="CJ124" s="1089"/>
      <c r="CK124" s="1071"/>
      <c r="CL124" s="1071"/>
      <c r="CM124" s="1071"/>
      <c r="CN124" s="1071"/>
      <c r="CO124" s="1072"/>
      <c r="CP124" s="1078" t="s">
        <v>475</v>
      </c>
      <c r="CQ124" s="1079"/>
      <c r="CR124" s="1079"/>
      <c r="CS124" s="1079"/>
      <c r="CT124" s="1079"/>
      <c r="CU124" s="1079"/>
      <c r="CV124" s="1079"/>
      <c r="CW124" s="1079"/>
      <c r="CX124" s="1079"/>
      <c r="CY124" s="1079"/>
      <c r="CZ124" s="1079"/>
      <c r="DA124" s="1079"/>
      <c r="DB124" s="1079"/>
      <c r="DC124" s="1079"/>
      <c r="DD124" s="1079"/>
      <c r="DE124" s="1079"/>
      <c r="DF124" s="1080"/>
      <c r="DG124" s="1063" t="s">
        <v>137</v>
      </c>
      <c r="DH124" s="1042"/>
      <c r="DI124" s="1042"/>
      <c r="DJ124" s="1042"/>
      <c r="DK124" s="1043"/>
      <c r="DL124" s="1041" t="s">
        <v>137</v>
      </c>
      <c r="DM124" s="1042"/>
      <c r="DN124" s="1042"/>
      <c r="DO124" s="1042"/>
      <c r="DP124" s="1043"/>
      <c r="DQ124" s="1041" t="s">
        <v>137</v>
      </c>
      <c r="DR124" s="1042"/>
      <c r="DS124" s="1042"/>
      <c r="DT124" s="1042"/>
      <c r="DU124" s="1043"/>
      <c r="DV124" s="1044" t="s">
        <v>137</v>
      </c>
      <c r="DW124" s="1045"/>
      <c r="DX124" s="1045"/>
      <c r="DY124" s="1045"/>
      <c r="DZ124" s="1046"/>
    </row>
    <row r="125" spans="1:130" s="248" customFormat="1" ht="26.25" customHeight="1">
      <c r="A125" s="1117"/>
      <c r="B125" s="1004"/>
      <c r="C125" s="974" t="s">
        <v>462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137</v>
      </c>
      <c r="AB125" s="1017"/>
      <c r="AC125" s="1017"/>
      <c r="AD125" s="1017"/>
      <c r="AE125" s="1018"/>
      <c r="AF125" s="1019" t="s">
        <v>137</v>
      </c>
      <c r="AG125" s="1017"/>
      <c r="AH125" s="1017"/>
      <c r="AI125" s="1017"/>
      <c r="AJ125" s="1018"/>
      <c r="AK125" s="1019" t="s">
        <v>137</v>
      </c>
      <c r="AL125" s="1017"/>
      <c r="AM125" s="1017"/>
      <c r="AN125" s="1017"/>
      <c r="AO125" s="1018"/>
      <c r="AP125" s="1020" t="s">
        <v>137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476</v>
      </c>
      <c r="CL125" s="1066"/>
      <c r="CM125" s="1066"/>
      <c r="CN125" s="1066"/>
      <c r="CO125" s="1067"/>
      <c r="CP125" s="998" t="s">
        <v>477</v>
      </c>
      <c r="CQ125" s="947"/>
      <c r="CR125" s="947"/>
      <c r="CS125" s="947"/>
      <c r="CT125" s="947"/>
      <c r="CU125" s="947"/>
      <c r="CV125" s="947"/>
      <c r="CW125" s="947"/>
      <c r="CX125" s="947"/>
      <c r="CY125" s="947"/>
      <c r="CZ125" s="947"/>
      <c r="DA125" s="947"/>
      <c r="DB125" s="947"/>
      <c r="DC125" s="947"/>
      <c r="DD125" s="947"/>
      <c r="DE125" s="947"/>
      <c r="DF125" s="948"/>
      <c r="DG125" s="984" t="s">
        <v>137</v>
      </c>
      <c r="DH125" s="985"/>
      <c r="DI125" s="985"/>
      <c r="DJ125" s="985"/>
      <c r="DK125" s="985"/>
      <c r="DL125" s="985" t="s">
        <v>137</v>
      </c>
      <c r="DM125" s="985"/>
      <c r="DN125" s="985"/>
      <c r="DO125" s="985"/>
      <c r="DP125" s="985"/>
      <c r="DQ125" s="985" t="s">
        <v>137</v>
      </c>
      <c r="DR125" s="985"/>
      <c r="DS125" s="985"/>
      <c r="DT125" s="985"/>
      <c r="DU125" s="985"/>
      <c r="DV125" s="986" t="s">
        <v>137</v>
      </c>
      <c r="DW125" s="986"/>
      <c r="DX125" s="986"/>
      <c r="DY125" s="986"/>
      <c r="DZ125" s="987"/>
    </row>
    <row r="126" spans="1:130" s="248" customFormat="1" ht="26.25" customHeight="1" thickBot="1">
      <c r="A126" s="1117"/>
      <c r="B126" s="1004"/>
      <c r="C126" s="974" t="s">
        <v>464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3639</v>
      </c>
      <c r="AB126" s="1017"/>
      <c r="AC126" s="1017"/>
      <c r="AD126" s="1017"/>
      <c r="AE126" s="1018"/>
      <c r="AF126" s="1019" t="s">
        <v>137</v>
      </c>
      <c r="AG126" s="1017"/>
      <c r="AH126" s="1017"/>
      <c r="AI126" s="1017"/>
      <c r="AJ126" s="1018"/>
      <c r="AK126" s="1019" t="s">
        <v>137</v>
      </c>
      <c r="AL126" s="1017"/>
      <c r="AM126" s="1017"/>
      <c r="AN126" s="1017"/>
      <c r="AO126" s="1018"/>
      <c r="AP126" s="1020" t="s">
        <v>137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478</v>
      </c>
      <c r="CQ126" s="1008"/>
      <c r="CR126" s="1008"/>
      <c r="CS126" s="1008"/>
      <c r="CT126" s="1008"/>
      <c r="CU126" s="1008"/>
      <c r="CV126" s="1008"/>
      <c r="CW126" s="1008"/>
      <c r="CX126" s="1008"/>
      <c r="CY126" s="1008"/>
      <c r="CZ126" s="1008"/>
      <c r="DA126" s="1008"/>
      <c r="DB126" s="1008"/>
      <c r="DC126" s="1008"/>
      <c r="DD126" s="1008"/>
      <c r="DE126" s="1008"/>
      <c r="DF126" s="1009"/>
      <c r="DG126" s="977" t="s">
        <v>137</v>
      </c>
      <c r="DH126" s="978"/>
      <c r="DI126" s="978"/>
      <c r="DJ126" s="978"/>
      <c r="DK126" s="978"/>
      <c r="DL126" s="978" t="s">
        <v>137</v>
      </c>
      <c r="DM126" s="978"/>
      <c r="DN126" s="978"/>
      <c r="DO126" s="978"/>
      <c r="DP126" s="978"/>
      <c r="DQ126" s="978" t="s">
        <v>137</v>
      </c>
      <c r="DR126" s="978"/>
      <c r="DS126" s="978"/>
      <c r="DT126" s="978"/>
      <c r="DU126" s="978"/>
      <c r="DV126" s="979" t="s">
        <v>137</v>
      </c>
      <c r="DW126" s="979"/>
      <c r="DX126" s="979"/>
      <c r="DY126" s="979"/>
      <c r="DZ126" s="980"/>
    </row>
    <row r="127" spans="1:130" s="248" customFormat="1" ht="26.25" customHeight="1">
      <c r="A127" s="1118"/>
      <c r="B127" s="1006"/>
      <c r="C127" s="1060" t="s">
        <v>479</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2818</v>
      </c>
      <c r="AB127" s="1017"/>
      <c r="AC127" s="1017"/>
      <c r="AD127" s="1017"/>
      <c r="AE127" s="1018"/>
      <c r="AF127" s="1019">
        <v>2098</v>
      </c>
      <c r="AG127" s="1017"/>
      <c r="AH127" s="1017"/>
      <c r="AI127" s="1017"/>
      <c r="AJ127" s="1018"/>
      <c r="AK127" s="1019">
        <v>1377</v>
      </c>
      <c r="AL127" s="1017"/>
      <c r="AM127" s="1017"/>
      <c r="AN127" s="1017"/>
      <c r="AO127" s="1018"/>
      <c r="AP127" s="1020">
        <v>0</v>
      </c>
      <c r="AQ127" s="1021"/>
      <c r="AR127" s="1021"/>
      <c r="AS127" s="1021"/>
      <c r="AT127" s="1022"/>
      <c r="AU127" s="284"/>
      <c r="AV127" s="284"/>
      <c r="AW127" s="284"/>
      <c r="AX127" s="1090" t="s">
        <v>480</v>
      </c>
      <c r="AY127" s="1091"/>
      <c r="AZ127" s="1091"/>
      <c r="BA127" s="1091"/>
      <c r="BB127" s="1091"/>
      <c r="BC127" s="1091"/>
      <c r="BD127" s="1091"/>
      <c r="BE127" s="1092"/>
      <c r="BF127" s="1093" t="s">
        <v>481</v>
      </c>
      <c r="BG127" s="1091"/>
      <c r="BH127" s="1091"/>
      <c r="BI127" s="1091"/>
      <c r="BJ127" s="1091"/>
      <c r="BK127" s="1091"/>
      <c r="BL127" s="1092"/>
      <c r="BM127" s="1093" t="s">
        <v>482</v>
      </c>
      <c r="BN127" s="1091"/>
      <c r="BO127" s="1091"/>
      <c r="BP127" s="1091"/>
      <c r="BQ127" s="1091"/>
      <c r="BR127" s="1091"/>
      <c r="BS127" s="1092"/>
      <c r="BT127" s="1093" t="s">
        <v>483</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484</v>
      </c>
      <c r="CQ127" s="1008"/>
      <c r="CR127" s="1008"/>
      <c r="CS127" s="1008"/>
      <c r="CT127" s="1008"/>
      <c r="CU127" s="1008"/>
      <c r="CV127" s="1008"/>
      <c r="CW127" s="1008"/>
      <c r="CX127" s="1008"/>
      <c r="CY127" s="1008"/>
      <c r="CZ127" s="1008"/>
      <c r="DA127" s="1008"/>
      <c r="DB127" s="1008"/>
      <c r="DC127" s="1008"/>
      <c r="DD127" s="1008"/>
      <c r="DE127" s="1008"/>
      <c r="DF127" s="1009"/>
      <c r="DG127" s="977" t="s">
        <v>137</v>
      </c>
      <c r="DH127" s="978"/>
      <c r="DI127" s="978"/>
      <c r="DJ127" s="978"/>
      <c r="DK127" s="978"/>
      <c r="DL127" s="978" t="s">
        <v>137</v>
      </c>
      <c r="DM127" s="978"/>
      <c r="DN127" s="978"/>
      <c r="DO127" s="978"/>
      <c r="DP127" s="978"/>
      <c r="DQ127" s="978" t="s">
        <v>137</v>
      </c>
      <c r="DR127" s="978"/>
      <c r="DS127" s="978"/>
      <c r="DT127" s="978"/>
      <c r="DU127" s="978"/>
      <c r="DV127" s="979" t="s">
        <v>137</v>
      </c>
      <c r="DW127" s="979"/>
      <c r="DX127" s="979"/>
      <c r="DY127" s="979"/>
      <c r="DZ127" s="980"/>
    </row>
    <row r="128" spans="1:130" s="248" customFormat="1" ht="26.25" customHeight="1" thickBot="1">
      <c r="A128" s="1101" t="s">
        <v>485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486</v>
      </c>
      <c r="X128" s="1103"/>
      <c r="Y128" s="1103"/>
      <c r="Z128" s="1104"/>
      <c r="AA128" s="1105">
        <v>147746</v>
      </c>
      <c r="AB128" s="1106"/>
      <c r="AC128" s="1106"/>
      <c r="AD128" s="1106"/>
      <c r="AE128" s="1107"/>
      <c r="AF128" s="1108">
        <v>148066</v>
      </c>
      <c r="AG128" s="1106"/>
      <c r="AH128" s="1106"/>
      <c r="AI128" s="1106"/>
      <c r="AJ128" s="1107"/>
      <c r="AK128" s="1108">
        <v>150164</v>
      </c>
      <c r="AL128" s="1106"/>
      <c r="AM128" s="1106"/>
      <c r="AN128" s="1106"/>
      <c r="AO128" s="1107"/>
      <c r="AP128" s="1109"/>
      <c r="AQ128" s="1110"/>
      <c r="AR128" s="1110"/>
      <c r="AS128" s="1110"/>
      <c r="AT128" s="1111"/>
      <c r="AU128" s="284"/>
      <c r="AV128" s="284"/>
      <c r="AW128" s="284"/>
      <c r="AX128" s="946" t="s">
        <v>487</v>
      </c>
      <c r="AY128" s="947"/>
      <c r="AZ128" s="947"/>
      <c r="BA128" s="947"/>
      <c r="BB128" s="947"/>
      <c r="BC128" s="947"/>
      <c r="BD128" s="947"/>
      <c r="BE128" s="948"/>
      <c r="BF128" s="1112" t="s">
        <v>137</v>
      </c>
      <c r="BG128" s="1113"/>
      <c r="BH128" s="1113"/>
      <c r="BI128" s="1113"/>
      <c r="BJ128" s="1113"/>
      <c r="BK128" s="1113"/>
      <c r="BL128" s="1114"/>
      <c r="BM128" s="1112">
        <v>14.56</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488</v>
      </c>
      <c r="CQ128" s="1095"/>
      <c r="CR128" s="1095"/>
      <c r="CS128" s="1095"/>
      <c r="CT128" s="1095"/>
      <c r="CU128" s="1095"/>
      <c r="CV128" s="1095"/>
      <c r="CW128" s="1095"/>
      <c r="CX128" s="1095"/>
      <c r="CY128" s="1095"/>
      <c r="CZ128" s="1095"/>
      <c r="DA128" s="1095"/>
      <c r="DB128" s="1095"/>
      <c r="DC128" s="1095"/>
      <c r="DD128" s="1095"/>
      <c r="DE128" s="1095"/>
      <c r="DF128" s="1096"/>
      <c r="DG128" s="1097">
        <v>6110</v>
      </c>
      <c r="DH128" s="1098"/>
      <c r="DI128" s="1098"/>
      <c r="DJ128" s="1098"/>
      <c r="DK128" s="1098"/>
      <c r="DL128" s="1098">
        <v>5290</v>
      </c>
      <c r="DM128" s="1098"/>
      <c r="DN128" s="1098"/>
      <c r="DO128" s="1098"/>
      <c r="DP128" s="1098"/>
      <c r="DQ128" s="1098">
        <v>4470</v>
      </c>
      <c r="DR128" s="1098"/>
      <c r="DS128" s="1098"/>
      <c r="DT128" s="1098"/>
      <c r="DU128" s="1098"/>
      <c r="DV128" s="1099">
        <v>0.1</v>
      </c>
      <c r="DW128" s="1099"/>
      <c r="DX128" s="1099"/>
      <c r="DY128" s="1099"/>
      <c r="DZ128" s="1100"/>
    </row>
    <row r="129" spans="1:131" s="248" customFormat="1" ht="26.25" customHeight="1">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489</v>
      </c>
      <c r="X129" s="1132"/>
      <c r="Y129" s="1132"/>
      <c r="Z129" s="1133"/>
      <c r="AA129" s="1016">
        <v>5652640</v>
      </c>
      <c r="AB129" s="1017"/>
      <c r="AC129" s="1017"/>
      <c r="AD129" s="1017"/>
      <c r="AE129" s="1018"/>
      <c r="AF129" s="1019">
        <v>5631931</v>
      </c>
      <c r="AG129" s="1017"/>
      <c r="AH129" s="1017"/>
      <c r="AI129" s="1017"/>
      <c r="AJ129" s="1018"/>
      <c r="AK129" s="1019">
        <v>5768031</v>
      </c>
      <c r="AL129" s="1017"/>
      <c r="AM129" s="1017"/>
      <c r="AN129" s="1017"/>
      <c r="AO129" s="1018"/>
      <c r="AP129" s="1134"/>
      <c r="AQ129" s="1135"/>
      <c r="AR129" s="1135"/>
      <c r="AS129" s="1135"/>
      <c r="AT129" s="1136"/>
      <c r="AU129" s="286"/>
      <c r="AV129" s="286"/>
      <c r="AW129" s="286"/>
      <c r="AX129" s="1125" t="s">
        <v>490</v>
      </c>
      <c r="AY129" s="1008"/>
      <c r="AZ129" s="1008"/>
      <c r="BA129" s="1008"/>
      <c r="BB129" s="1008"/>
      <c r="BC129" s="1008"/>
      <c r="BD129" s="1008"/>
      <c r="BE129" s="1009"/>
      <c r="BF129" s="1126" t="s">
        <v>137</v>
      </c>
      <c r="BG129" s="1127"/>
      <c r="BH129" s="1127"/>
      <c r="BI129" s="1127"/>
      <c r="BJ129" s="1127"/>
      <c r="BK129" s="1127"/>
      <c r="BL129" s="1128"/>
      <c r="BM129" s="1126">
        <v>19.559999999999999</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491</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492</v>
      </c>
      <c r="X130" s="1132"/>
      <c r="Y130" s="1132"/>
      <c r="Z130" s="1133"/>
      <c r="AA130" s="1016">
        <v>784775</v>
      </c>
      <c r="AB130" s="1017"/>
      <c r="AC130" s="1017"/>
      <c r="AD130" s="1017"/>
      <c r="AE130" s="1018"/>
      <c r="AF130" s="1019">
        <v>757837</v>
      </c>
      <c r="AG130" s="1017"/>
      <c r="AH130" s="1017"/>
      <c r="AI130" s="1017"/>
      <c r="AJ130" s="1018"/>
      <c r="AK130" s="1019">
        <v>737702</v>
      </c>
      <c r="AL130" s="1017"/>
      <c r="AM130" s="1017"/>
      <c r="AN130" s="1017"/>
      <c r="AO130" s="1018"/>
      <c r="AP130" s="1134"/>
      <c r="AQ130" s="1135"/>
      <c r="AR130" s="1135"/>
      <c r="AS130" s="1135"/>
      <c r="AT130" s="1136"/>
      <c r="AU130" s="286"/>
      <c r="AV130" s="286"/>
      <c r="AW130" s="286"/>
      <c r="AX130" s="1125" t="s">
        <v>493</v>
      </c>
      <c r="AY130" s="1008"/>
      <c r="AZ130" s="1008"/>
      <c r="BA130" s="1008"/>
      <c r="BB130" s="1008"/>
      <c r="BC130" s="1008"/>
      <c r="BD130" s="1008"/>
      <c r="BE130" s="1009"/>
      <c r="BF130" s="1162">
        <v>7.1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494</v>
      </c>
      <c r="X131" s="1170"/>
      <c r="Y131" s="1170"/>
      <c r="Z131" s="1171"/>
      <c r="AA131" s="1063">
        <v>4867865</v>
      </c>
      <c r="AB131" s="1042"/>
      <c r="AC131" s="1042"/>
      <c r="AD131" s="1042"/>
      <c r="AE131" s="1043"/>
      <c r="AF131" s="1041">
        <v>4874094</v>
      </c>
      <c r="AG131" s="1042"/>
      <c r="AH131" s="1042"/>
      <c r="AI131" s="1042"/>
      <c r="AJ131" s="1043"/>
      <c r="AK131" s="1041">
        <v>5030329</v>
      </c>
      <c r="AL131" s="1042"/>
      <c r="AM131" s="1042"/>
      <c r="AN131" s="1042"/>
      <c r="AO131" s="1043"/>
      <c r="AP131" s="1172"/>
      <c r="AQ131" s="1173"/>
      <c r="AR131" s="1173"/>
      <c r="AS131" s="1173"/>
      <c r="AT131" s="1174"/>
      <c r="AU131" s="286"/>
      <c r="AV131" s="286"/>
      <c r="AW131" s="286"/>
      <c r="AX131" s="1144" t="s">
        <v>495</v>
      </c>
      <c r="AY131" s="1095"/>
      <c r="AZ131" s="1095"/>
      <c r="BA131" s="1095"/>
      <c r="BB131" s="1095"/>
      <c r="BC131" s="1095"/>
      <c r="BD131" s="1095"/>
      <c r="BE131" s="1096"/>
      <c r="BF131" s="1145">
        <v>47.6</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496</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497</v>
      </c>
      <c r="W132" s="1155"/>
      <c r="X132" s="1155"/>
      <c r="Y132" s="1155"/>
      <c r="Z132" s="1156"/>
      <c r="AA132" s="1157">
        <v>9.6704818229999994</v>
      </c>
      <c r="AB132" s="1158"/>
      <c r="AC132" s="1158"/>
      <c r="AD132" s="1158"/>
      <c r="AE132" s="1159"/>
      <c r="AF132" s="1160">
        <v>6.2414676450000002</v>
      </c>
      <c r="AG132" s="1158"/>
      <c r="AH132" s="1158"/>
      <c r="AI132" s="1158"/>
      <c r="AJ132" s="1159"/>
      <c r="AK132" s="1160">
        <v>5.5812850410000001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498</v>
      </c>
      <c r="W133" s="1138"/>
      <c r="X133" s="1138"/>
      <c r="Y133" s="1138"/>
      <c r="Z133" s="1139"/>
      <c r="AA133" s="1140">
        <v>9.9</v>
      </c>
      <c r="AB133" s="1141"/>
      <c r="AC133" s="1141"/>
      <c r="AD133" s="1141"/>
      <c r="AE133" s="1142"/>
      <c r="AF133" s="1140">
        <v>8.6</v>
      </c>
      <c r="AG133" s="1141"/>
      <c r="AH133" s="1141"/>
      <c r="AI133" s="1141"/>
      <c r="AJ133" s="1142"/>
      <c r="AK133" s="1140">
        <v>7.1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qKOjntdGjHDPJ+f+a22VCuetOZlBiaUkropn3D2LaYONwgA8rv+pkapHGwL2AT2XnuDJTC997Az75OXd8YenQ==" saltValue="uAh+Q/+HVLIjKlew53Po6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vxPlBXLilBg3gfcxwvYSApRpB6hF+6sIPumUiYZTOKvwqDGvVu3hoKLpY2vDC02s0RzVEZic/2Cj7rqg8mEF3w==" saltValue="V5N43AE05cfd2uP950pz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9yWJFT4nbAC5SayPZXU20O5bsLr64OPgEknZezeAH0BwvmDzwGquk/+bYpEd44UGH2G8+4OwOd/CgTPaWDb1g==" saltValue="HkgKHK1Cv4/kFHGs7wpY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sqref="A1:XFD1"/>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502</v>
      </c>
      <c r="AP7" s="305"/>
      <c r="AQ7" s="306" t="s">
        <v>503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504</v>
      </c>
      <c r="AQ8" s="312" t="s">
        <v>505</v>
      </c>
      <c r="AR8" s="313" t="s">
        <v>506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507</v>
      </c>
      <c r="AL9" s="1178"/>
      <c r="AM9" s="1178"/>
      <c r="AN9" s="1179"/>
      <c r="AO9" s="314">
        <v>1796654</v>
      </c>
      <c r="AP9" s="314">
        <v>98431</v>
      </c>
      <c r="AQ9" s="315">
        <v>90403</v>
      </c>
      <c r="AR9" s="316">
        <v>8.9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508</v>
      </c>
      <c r="AL10" s="1178"/>
      <c r="AM10" s="1178"/>
      <c r="AN10" s="1179"/>
      <c r="AO10" s="317">
        <v>436819</v>
      </c>
      <c r="AP10" s="317">
        <v>23931</v>
      </c>
      <c r="AQ10" s="318">
        <v>12167</v>
      </c>
      <c r="AR10" s="319">
        <v>96.7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509</v>
      </c>
      <c r="AL11" s="1178"/>
      <c r="AM11" s="1178"/>
      <c r="AN11" s="1179"/>
      <c r="AO11" s="317">
        <v>660</v>
      </c>
      <c r="AP11" s="317">
        <v>36</v>
      </c>
      <c r="AQ11" s="318">
        <v>380</v>
      </c>
      <c r="AR11" s="319">
        <v>-90.5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510</v>
      </c>
      <c r="AL12" s="1178"/>
      <c r="AM12" s="1178"/>
      <c r="AN12" s="1179"/>
      <c r="AO12" s="317" t="s">
        <v>511</v>
      </c>
      <c r="AP12" s="317" t="s">
        <v>511</v>
      </c>
      <c r="AQ12" s="318">
        <v>15</v>
      </c>
      <c r="AR12" s="319" t="s">
        <v>511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512</v>
      </c>
      <c r="AL13" s="1178"/>
      <c r="AM13" s="1178"/>
      <c r="AN13" s="1179"/>
      <c r="AO13" s="317">
        <v>79064</v>
      </c>
      <c r="AP13" s="317">
        <v>4332</v>
      </c>
      <c r="AQ13" s="318">
        <v>3760</v>
      </c>
      <c r="AR13" s="319">
        <v>15.2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513</v>
      </c>
      <c r="AL14" s="1178"/>
      <c r="AM14" s="1178"/>
      <c r="AN14" s="1179"/>
      <c r="AO14" s="317">
        <v>150</v>
      </c>
      <c r="AP14" s="317">
        <v>8</v>
      </c>
      <c r="AQ14" s="318">
        <v>1994</v>
      </c>
      <c r="AR14" s="319">
        <v>-99.6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514</v>
      </c>
      <c r="AL15" s="1184"/>
      <c r="AM15" s="1184"/>
      <c r="AN15" s="1185"/>
      <c r="AO15" s="317">
        <v>-125428</v>
      </c>
      <c r="AP15" s="317">
        <v>-6872</v>
      </c>
      <c r="AQ15" s="318">
        <v>-7282</v>
      </c>
      <c r="AR15" s="319">
        <v>-5.6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191</v>
      </c>
      <c r="AL16" s="1184"/>
      <c r="AM16" s="1184"/>
      <c r="AN16" s="1185"/>
      <c r="AO16" s="317">
        <v>2187919</v>
      </c>
      <c r="AP16" s="317">
        <v>119866</v>
      </c>
      <c r="AQ16" s="318">
        <v>101438</v>
      </c>
      <c r="AR16" s="319">
        <v>18.2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519</v>
      </c>
      <c r="AL21" s="1187"/>
      <c r="AM21" s="1187"/>
      <c r="AN21" s="1188"/>
      <c r="AO21" s="330">
        <v>9.9700000000000006</v>
      </c>
      <c r="AP21" s="331">
        <v>9.1999999999999993</v>
      </c>
      <c r="AQ21" s="332">
        <v>0.77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520</v>
      </c>
      <c r="AL22" s="1187"/>
      <c r="AM22" s="1187"/>
      <c r="AN22" s="1188"/>
      <c r="AO22" s="335">
        <v>98.2</v>
      </c>
      <c r="AP22" s="336">
        <v>97</v>
      </c>
      <c r="AQ22" s="337">
        <v>1.2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502</v>
      </c>
      <c r="AP30" s="305"/>
      <c r="AQ30" s="306" t="s">
        <v>503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504</v>
      </c>
      <c r="AQ31" s="312" t="s">
        <v>505</v>
      </c>
      <c r="AR31" s="313" t="s">
        <v>506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524</v>
      </c>
      <c r="AL32" s="1181"/>
      <c r="AM32" s="1181"/>
      <c r="AN32" s="1182"/>
      <c r="AO32" s="345">
        <v>686977</v>
      </c>
      <c r="AP32" s="345">
        <v>37636</v>
      </c>
      <c r="AQ32" s="346">
        <v>48014</v>
      </c>
      <c r="AR32" s="347">
        <v>-21.6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525</v>
      </c>
      <c r="AL33" s="1181"/>
      <c r="AM33" s="1181"/>
      <c r="AN33" s="1182"/>
      <c r="AO33" s="345" t="s">
        <v>511</v>
      </c>
      <c r="AP33" s="345" t="s">
        <v>511</v>
      </c>
      <c r="AQ33" s="346" t="s">
        <v>511</v>
      </c>
      <c r="AR33" s="347" t="s">
        <v>511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526</v>
      </c>
      <c r="AL34" s="1181"/>
      <c r="AM34" s="1181"/>
      <c r="AN34" s="1182"/>
      <c r="AO34" s="345" t="s">
        <v>511</v>
      </c>
      <c r="AP34" s="345" t="s">
        <v>511</v>
      </c>
      <c r="AQ34" s="346" t="s">
        <v>511</v>
      </c>
      <c r="AR34" s="347" t="s">
        <v>511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527</v>
      </c>
      <c r="AL35" s="1181"/>
      <c r="AM35" s="1181"/>
      <c r="AN35" s="1182"/>
      <c r="AO35" s="345">
        <v>381110</v>
      </c>
      <c r="AP35" s="345">
        <v>20879</v>
      </c>
      <c r="AQ35" s="346">
        <v>14725</v>
      </c>
      <c r="AR35" s="347">
        <v>41.8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528</v>
      </c>
      <c r="AL36" s="1181"/>
      <c r="AM36" s="1181"/>
      <c r="AN36" s="1182"/>
      <c r="AO36" s="345">
        <v>76634</v>
      </c>
      <c r="AP36" s="345">
        <v>4198</v>
      </c>
      <c r="AQ36" s="346">
        <v>3255</v>
      </c>
      <c r="AR36" s="347">
        <v>29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529</v>
      </c>
      <c r="AL37" s="1181"/>
      <c r="AM37" s="1181"/>
      <c r="AN37" s="1182"/>
      <c r="AO37" s="345">
        <v>23793</v>
      </c>
      <c r="AP37" s="345">
        <v>1304</v>
      </c>
      <c r="AQ37" s="346">
        <v>482</v>
      </c>
      <c r="AR37" s="347">
        <v>170.5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530</v>
      </c>
      <c r="AL38" s="1190"/>
      <c r="AM38" s="1190"/>
      <c r="AN38" s="1191"/>
      <c r="AO38" s="348">
        <v>109</v>
      </c>
      <c r="AP38" s="348">
        <v>6</v>
      </c>
      <c r="AQ38" s="349">
        <v>3</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531</v>
      </c>
      <c r="AL39" s="1190"/>
      <c r="AM39" s="1190"/>
      <c r="AN39" s="1191"/>
      <c r="AO39" s="345">
        <v>-150164</v>
      </c>
      <c r="AP39" s="345">
        <v>-8227</v>
      </c>
      <c r="AQ39" s="346">
        <v>-3561</v>
      </c>
      <c r="AR39" s="347">
        <v>131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532</v>
      </c>
      <c r="AL40" s="1181"/>
      <c r="AM40" s="1181"/>
      <c r="AN40" s="1182"/>
      <c r="AO40" s="345">
        <v>-737702</v>
      </c>
      <c r="AP40" s="345">
        <v>-40415</v>
      </c>
      <c r="AQ40" s="346">
        <v>-44235</v>
      </c>
      <c r="AR40" s="347">
        <v>-8.6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304</v>
      </c>
      <c r="AL41" s="1193"/>
      <c r="AM41" s="1193"/>
      <c r="AN41" s="1194"/>
      <c r="AO41" s="345">
        <v>280757</v>
      </c>
      <c r="AP41" s="345">
        <v>15381</v>
      </c>
      <c r="AQ41" s="346">
        <v>18685</v>
      </c>
      <c r="AR41" s="347">
        <v>-17.7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502</v>
      </c>
      <c r="AN49" s="1197" t="s">
        <v>536</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537</v>
      </c>
      <c r="AO50" s="362" t="s">
        <v>538</v>
      </c>
      <c r="AP50" s="363" t="s">
        <v>539</v>
      </c>
      <c r="AQ50" s="364" t="s">
        <v>540</v>
      </c>
      <c r="AR50" s="365" t="s">
        <v>541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390195</v>
      </c>
      <c r="AN51" s="367">
        <v>19891</v>
      </c>
      <c r="AO51" s="368">
        <v>-33.700000000000003</v>
      </c>
      <c r="AP51" s="369">
        <v>67293</v>
      </c>
      <c r="AQ51" s="370">
        <v>-3.1</v>
      </c>
      <c r="AR51" s="371">
        <v>-30.6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109778</v>
      </c>
      <c r="AN52" s="375">
        <v>5596</v>
      </c>
      <c r="AO52" s="376">
        <v>-69.5</v>
      </c>
      <c r="AP52" s="377">
        <v>35076</v>
      </c>
      <c r="AQ52" s="378">
        <v>-8.1999999999999993</v>
      </c>
      <c r="AR52" s="379">
        <v>-61.3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290899</v>
      </c>
      <c r="AN53" s="367">
        <v>15121</v>
      </c>
      <c r="AO53" s="368">
        <v>-24</v>
      </c>
      <c r="AP53" s="369">
        <v>67343</v>
      </c>
      <c r="AQ53" s="370">
        <v>0.1</v>
      </c>
      <c r="AR53" s="371">
        <v>-24.1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151425</v>
      </c>
      <c r="AN54" s="375">
        <v>7871</v>
      </c>
      <c r="AO54" s="376">
        <v>40.700000000000003</v>
      </c>
      <c r="AP54" s="377">
        <v>32865</v>
      </c>
      <c r="AQ54" s="378">
        <v>-6.3</v>
      </c>
      <c r="AR54" s="379">
        <v>47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509098</v>
      </c>
      <c r="AN55" s="367">
        <v>26945</v>
      </c>
      <c r="AO55" s="368">
        <v>78.2</v>
      </c>
      <c r="AP55" s="369">
        <v>73475</v>
      </c>
      <c r="AQ55" s="370">
        <v>9.1</v>
      </c>
      <c r="AR55" s="371">
        <v>69.099999999999994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324406</v>
      </c>
      <c r="AN56" s="375">
        <v>17170</v>
      </c>
      <c r="AO56" s="376">
        <v>118.1</v>
      </c>
      <c r="AP56" s="377">
        <v>43072</v>
      </c>
      <c r="AQ56" s="378">
        <v>31.1</v>
      </c>
      <c r="AR56" s="379">
        <v>87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651003</v>
      </c>
      <c r="AN57" s="367">
        <v>35068</v>
      </c>
      <c r="AO57" s="368">
        <v>30.1</v>
      </c>
      <c r="AP57" s="369">
        <v>87464</v>
      </c>
      <c r="AQ57" s="370">
        <v>19</v>
      </c>
      <c r="AR57" s="371">
        <v>11.1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306106</v>
      </c>
      <c r="AN58" s="375">
        <v>16489</v>
      </c>
      <c r="AO58" s="376">
        <v>-4</v>
      </c>
      <c r="AP58" s="377">
        <v>47479</v>
      </c>
      <c r="AQ58" s="378">
        <v>10.199999999999999</v>
      </c>
      <c r="AR58" s="379">
        <v>-14.2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542710</v>
      </c>
      <c r="AN59" s="367">
        <v>29733</v>
      </c>
      <c r="AO59" s="368">
        <v>-15.2</v>
      </c>
      <c r="AP59" s="369">
        <v>96248</v>
      </c>
      <c r="AQ59" s="370">
        <v>10</v>
      </c>
      <c r="AR59" s="371">
        <v>-25.2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148619</v>
      </c>
      <c r="AN60" s="375">
        <v>8142</v>
      </c>
      <c r="AO60" s="376">
        <v>-50.6</v>
      </c>
      <c r="AP60" s="377">
        <v>55768</v>
      </c>
      <c r="AQ60" s="378">
        <v>17.5</v>
      </c>
      <c r="AR60" s="379">
        <v>-68.099999999999994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476781</v>
      </c>
      <c r="AN61" s="382">
        <v>25352</v>
      </c>
      <c r="AO61" s="383">
        <v>7.1</v>
      </c>
      <c r="AP61" s="384">
        <v>78365</v>
      </c>
      <c r="AQ61" s="385">
        <v>7</v>
      </c>
      <c r="AR61" s="371">
        <v>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208067</v>
      </c>
      <c r="AN62" s="375">
        <v>11054</v>
      </c>
      <c r="AO62" s="376">
        <v>6.9</v>
      </c>
      <c r="AP62" s="377">
        <v>42852</v>
      </c>
      <c r="AQ62" s="378">
        <v>8.9</v>
      </c>
      <c r="AR62" s="379">
        <v>-2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4h2aW6MqyeYWJY+QKu5/+CERcXmSnVmm1FPYVgWP2pnISbPS8YYsR6eTtsMvKPjCKjJWYtR4XF25fMm9yz482w==" saltValue="uKqE1Tydaf/vlKA0Sr9DY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550</v>
      </c>
    </row>
    <row r="120" spans="125:125" ht="13.5" hidden="1" customHeight="1"/>
    <row r="121" spans="125:125" ht="13.5" hidden="1" customHeight="1">
      <c r="DU121" s="292"/>
    </row>
  </sheetData>
  <sheetProtection algorithmName="SHA-512" hashValue="iL6Uvk+UbU6QmEP3T/VLCzyiDhbOLcmZ6GjZGLQMX8htbvlmONDwFW02phSGctANK4mAmUoujdXbjZDt66Hchw==" saltValue="P6nh41q02YpPf/uodJvo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551</v>
      </c>
    </row>
  </sheetData>
  <sheetProtection algorithmName="SHA-512" hashValue="rLC2+EhL9/CLREphwJRCdO15hiO9pDwo3/fdQVhFesE/JZJdsrEa+O9sBVqMs3DA1U5/d7FdZV3VkP4adcu9ig==" saltValue="iIujC3U5lg46AYK9eTnt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00" t="s">
        <v>3</v>
      </c>
      <c r="D47" s="1200"/>
      <c r="E47" s="1201"/>
      <c r="F47" s="11">
        <v>9</v>
      </c>
      <c r="G47" s="12">
        <v>9.09</v>
      </c>
      <c r="H47" s="12">
        <v>7.2</v>
      </c>
      <c r="I47" s="12">
        <v>7.76</v>
      </c>
      <c r="J47" s="13">
        <v>10.27</v>
      </c>
    </row>
    <row r="48" spans="2:10" ht="57.75" customHeight="1">
      <c r="B48" s="14"/>
      <c r="C48" s="1202" t="s">
        <v>4</v>
      </c>
      <c r="D48" s="1202"/>
      <c r="E48" s="1203"/>
      <c r="F48" s="15">
        <v>5.22</v>
      </c>
      <c r="G48" s="16">
        <v>2.63</v>
      </c>
      <c r="H48" s="16">
        <v>3.71</v>
      </c>
      <c r="I48" s="16">
        <v>4.3099999999999996</v>
      </c>
      <c r="J48" s="17">
        <v>4.8499999999999996</v>
      </c>
    </row>
    <row r="49" spans="2:10" ht="57.75" customHeight="1" thickBot="1">
      <c r="B49" s="18"/>
      <c r="C49" s="1204" t="s">
        <v>5</v>
      </c>
      <c r="D49" s="1204"/>
      <c r="E49" s="1205"/>
      <c r="F49" s="19">
        <v>1.25</v>
      </c>
      <c r="G49" s="20" t="s">
        <v>557</v>
      </c>
      <c r="H49" s="20" t="s">
        <v>558</v>
      </c>
      <c r="I49" s="20">
        <v>1.1200000000000001</v>
      </c>
      <c r="J49" s="21">
        <v>3.33</v>
      </c>
    </row>
    <row r="50" spans="2:10" ht="13.5" customHeight="1"/>
  </sheetData>
  <sheetProtection algorithmName="SHA-512" hashValue="8D0MiH9U0k8IK9VU4XLvS6wIDDzzYiP0YTSvNr7rqp1hXB+Op9QQKNetloA4hDYJCmTGzPHeu7MBH12YGKwYEQ==" saltValue="Bp6AftJeBrxITXIprz01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2022-03-11T04:39:44Z</cp:lastPrinted>
  <dcterms:created xsi:type="dcterms:W3CDTF">2022-02-02T03:11:18Z</dcterms:created>
  <dcterms:modified xsi:type="dcterms:W3CDTF">2022-03-11T04:39:55Z</dcterms:modified>
  <cp:category/>
</cp:coreProperties>
</file>