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bunsyo16l\zaisei\zaisei\財政比較分析表（財政状況資料集）\R5\250310_【照会：313（木）12時、324（月）16時〆】令和５年度財政状況資料集の作成及び提出について\02提出\"/>
    </mc:Choice>
  </mc:AlternateContent>
  <xr:revisionPtr revIDLastSave="0" documentId="13_ncr:1_{6C3F432C-70A9-420C-A9D7-914BA4167DA9}" xr6:coauthVersionLast="36" xr6:coauthVersionMax="36" xr10:uidLastSave="{00000000-0000-0000-0000-000000000000}"/>
  <bookViews>
    <workbookView xWindow="0" yWindow="0" windowWidth="7620" windowHeight="826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<sst xmlns="http://schemas.openxmlformats.org/spreadsheetml/2006/main" count="1064" uniqueCount="559">
  <si>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</si>
  <si>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</si>
  <si>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</si>
  <si>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</si>
  <si>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</si>
  <si>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</si>
  <si>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</si>
  <si>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</si>
  <si>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</si>
  <si>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</si>
  <si>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</si>
  <si>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</si>
  <si>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</si>
  <si>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</si>
  <si>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</si>
  <si>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</si>
  <si>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</si>
  <si>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</si>
  <si>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</si>
  <si>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</si>
  <si>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</si>
  <si>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</si>
  <si>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</si>
  <si>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</si>
  <si>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</si>
  <si>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</si>
  <si>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</si>
  <si>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</si>
  <si>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</si>
  <si>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</si>
  <si>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</si>
  <si>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</si>
  <si>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</si>
  <si>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</si>
  <si>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</si>
  <si>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</si>
  <si>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</si>
  <si>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</si>
  <si>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</si>
  <si>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</si>
  <si>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</si>
  <si>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</si>
  <si>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</si>
  <si>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</si>
  <si>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</si>
  <si>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</si>
  <si>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</si>
  <si>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</si>
  <si>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</si>
  <si>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</si>
  <si>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</si>
  <si>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</si>
  <si>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</si>
  <si>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</si>
  <si>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</si>
  <si>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</si>
  <si>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</si>
  <si>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</si>
  <si>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</si>
  <si>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</si>
  <si>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</si>
  <si>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</si>
  <si>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</si>
  <si>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</si>
  <si>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</si>
  <si>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</si>
  <si>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</si>
  <si>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</si>
  <si>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</si>
  <si>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</si>
  <si>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</si>
  <si>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</si>
  <si>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</si>
  <si>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</si>
  <si>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</si>
  <si>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</si>
  <si>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</si>
  <si>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</si>
  <si>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</si>
  <si>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</si>
  <si>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</si>
  <si>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</si>
  <si>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</si>
  <si>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</si>
  <si>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</si>
  <si>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</si>
  <si>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</si>
  <si>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</si>
  <si>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</si>
  <si>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</si>
  <si>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</si>
  <si>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</si>
  <si>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</si>
  <si>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</si>
  <si>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</si>
  <si>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</si>
  <si>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</si>
  <si>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</si>
  <si>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</si>
  <si>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</si>
  <si>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</si>
  <si>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</si>
  <si>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</si>
  <si>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</si>
  <si>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</si>
  <si>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</si>
  <si>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</si>
  <si>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</si>
  <si>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</si>
  <si>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</si>
  <si>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</si>
  <si>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</si>
  <si>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</si>
  <si>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</si>
  <si>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</si>
  <si>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</si>
  <si>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</si>
  <si>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</si>
  <si>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</si>
  <si>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</si>
  <si>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</si>
  <si>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</si>
  <si>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</si>
  <si>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</si>
  <si>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</si>
  <si>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</si>
  <si>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</si>
  <si>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</si>
  <si>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</si>
  <si>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</si>
  <si>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</si>
  <si>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</si>
  <si>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</si>
  <si>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</si>
  <si>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</si>
  <si>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</si>
  <si>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</si>
  <si>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</si>
  <si>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</si>
  <si>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</si>
  <si>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</si>
  <si>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</si>
  <si>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</si>
  <si>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</si>
  <si>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</si>
  <si>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</si>
  <si>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</si>
  <si>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</si>
  <si>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</si>
  <si>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</si>
  <si>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</si>
  <si>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</si>
  <si>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</si>
  <si>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</si>
  <si>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</si>
  <si>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</si>
  <si>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</si>
  <si>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</si>
  <si>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</si>
  <si>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</si>
  <si>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</si>
  <si>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</si>
  <si>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</si>
  <si>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</si>
  <si>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</si>
  <si>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</si>
  <si>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</si>
  <si>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</si>
  <si>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</si>
  <si>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</si>
  <si>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</si>
  <si>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</si>
  <si>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</si>
  <si>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</si>
  <si>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</si>
  <si>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</si>
  <si>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</si>
  <si>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</si>
  <si>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</si>
  <si>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</si>
  <si>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</si>
  <si>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</si>
  <si>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</si>
  <si>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</si>
  <si>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</si>
  <si>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</si>
  <si>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</si>
  <si>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</si>
  <si>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</si>
  <si>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</si>
  <si>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</si>
  <si>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</si>
  <si>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</si>
  <si>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</si>
  <si>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</si>
  <si>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</si>
  <si>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</si>
  <si>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</si>
  <si>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</si>
  <si>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</si>
  <si>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</si>
  <si>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</si>
  <si>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</si>
  <si>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北海道余市町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</si>
  <si>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</si>
  <si>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</si>
  <si>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</si>
  <si>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</si>
  <si>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</si>
  <si>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</si>
  <si>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</si>
  <si>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</si>
  <si>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</si>
  <si>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</si>
  <si>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</si>
  <si>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</si>
  <si>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</si>
  <si>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</si>
  <si>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</si>
  <si>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</si>
  <si>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</si>
  <si>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</si>
  <si>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</si>
  <si>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</si>
  <si>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</si>
  <si>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</si>
  <si>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</si>
  <si>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</si>
  <si>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</si>
  <si>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</si>
  <si>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</si>
  <si>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</si>
  <si>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</si>
  <si>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</si>
  <si>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</si>
  <si>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</si>
  <si>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</si>
  <si>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</si>
  <si>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</si>
  <si>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</si>
  <si>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</si>
  <si>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</si>
  <si>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</si>
  <si>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</si>
  <si>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</si>
  <si>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</si>
  <si>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</si>
  <si>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</si>
  <si>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</si>
  <si>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</si>
  <si>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</si>
  <si>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</si>
  <si>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</si>
  <si>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</si>
  <si>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</si>
  <si>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</si>
  <si>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</si>
  <si>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</si>
  <si>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</si>
  <si>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</si>
  <si>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</si>
  <si>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</si>
  <si>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</si>
  <si>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</si>
  <si>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</si>
  <si>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</si>
  <si>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</si>
  <si>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</si>
  <si>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</si>
  <si>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</si>
  <si>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</si>
  <si>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</si>
  <si>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</si>
  <si>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</si>
  <si>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</si>
  <si>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</si>
  <si>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</si>
  <si>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</si>
  <si>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</si>
  <si>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</si>
  <si>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</si>
  <si>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</si>
  <si>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</si>
  <si>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</si>
  <si>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</si>
  <si>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</si>
  <si>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</si>
  <si>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</si>
  <si>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</si>
  <si>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</si>
  <si>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</si>
  <si>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</si>
  <si>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</si>
  <si>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</si>
  <si>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</si>
  <si>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</si>
  <si>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</si>
  <si>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</si>
  <si>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</si>
  <si>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</si>
  <si>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</si>
  <si>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</si>
  <si>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</si>
  <si>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</si>
  <si>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</si>
  <si>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</si>
  <si>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</si>
  <si>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</si>
  <si>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</si>
  <si>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</si>
  <si>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</si>
  <si>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</si>
  <si>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</si>
  <si>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</si>
  <si>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</si>
  <si>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</si>
  <si>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</si>
  <si>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</si>
  <si>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</si>
  <si>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</si>
  <si>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</si>
  <si>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</si>
  <si>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</si>
  <si>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</si>
  <si>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</si>
  <si>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</si>
  <si>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</si>
  <si>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</si>
  <si>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</si>
  <si>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</si>
  <si>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</si>
  <si>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</si>
  <si>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</si>
  <si>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</si>
  <si>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</si>
  <si>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</si>
  <si>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</si>
  <si>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</si>
  <si>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</si>
  <si>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</si>
  <si>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</si>
  <si>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</si>
  <si>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</si>
  <si>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</si>
  <si>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</si>
  <si>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</si>
  <si>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</si>
  <si>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</si>
  <si>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</si>
  <si>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</si>
  <si>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</si>
  <si>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</si>
  <si>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</si>
  <si>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</si>
  <si>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北海道余市町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</si>
  <si>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</si>
  <si>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</si>
  <si>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</si>
  <si>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</si>
  <si>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</si>
  <si>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</si>
  <si>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</si>
  <si>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</si>
  <si>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</si>
  <si>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</si>
  <si>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</si>
  <si>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</si>
  <si>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</si>
  <si>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</si>
  <si>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</si>
  <si>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</si>
  <si>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</si>
  <si>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</si>
  <si>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</si>
  <si>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</si>
  <si>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</si>
  <si>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</si>
  <si>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</si>
  <si>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</si>
  <si>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</si>
  <si>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</si>
  <si>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</si>
  <si>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</si>
  <si>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</si>
  <si>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</si>
  <si>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</si>
  <si>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</si>
  <si>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</si>
  <si>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</si>
  <si>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</si>
  <si>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</si>
  <si>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</si>
  <si>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</si>
  <si>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</si>
  <si>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</si>
  <si>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</si>
  <si>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</si>
  <si>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</si>
  <si>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</si>
  <si>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</si>
  <si>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</si>
  <si>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</si>
  <si>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</si>
  <si>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</si>
  <si>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</si>
  <si>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</si>
  <si>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</si>
  <si>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</si>
  <si>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</si>
  <si>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</si>
  <si>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</si>
  <si>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</si>
  <si>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</si>
  <si>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</si>
  <si>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</si>
  <si>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</si>
  <si>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</si>
  <si>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</si>
  <si>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</si>
  <si>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</si>
  <si>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</si>
  <si>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</si>
  <si>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</si>
  <si>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</si>
  <si>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</si>
  <si>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</si>
  <si>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</si>
  <si>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</si>
  <si>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</si>
  <si>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</si>
  <si>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</si>
  <si>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</si>
  <si>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</si>
  <si>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</si>
  <si>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</si>
  <si>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</si>
  <si>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</si>
  <si>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</si>
  <si>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</si>
  <si>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</si>
  <si>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</si>
  <si>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</si>
  <si>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</si>
  <si>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</si>
  <si>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</si>
  <si>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</si>
  <si>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</si>
  <si>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</si>
  <si>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</si>
  <si>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</si>
  <si>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</si>
  <si>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</si>
  <si>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</si>
  <si>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</si>
  <si>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</si>
  <si>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</si>
  <si>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</si>
  <si>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</si>
  <si>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</si>
  <si>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</si>
  <si>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</si>
  <si>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</si>
  <si>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</si>
  <si>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</si>
  <si>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</si>
  <si>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</si>
  <si>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</si>
  <si>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</si>
  <si>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</si>
  <si>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</si>
  <si>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</si>
  <si>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</si>
  <si>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</si>
  <si>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</si>
  <si>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</si>
  <si>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</si>
  <si>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</si>
  <si>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</si>
  <si>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</si>
  <si>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</si>
  <si>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</si>
  <si>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</si>
  <si>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</si>
  <si>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</si>
  <si>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</si>
  <si>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</si>
  <si>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</si>
  <si>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</si>
  <si>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</si>
  <si>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</si>
  <si>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</si>
  <si>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</si>
  <si>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</si>
  <si>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</si>
  <si>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</si>
  <si>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</si>
  <si>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</si>
  <si>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</si>
  <si>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</si>
  <si>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</si>
  <si>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</si>
  <si>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</si>
  <si>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</si>
  <si>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</si>
  <si>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</si>
  <si>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</si>
  <si>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</si>
  <si>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</si>
  <si>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</si>
  <si>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</si>
  <si>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</si>
  <si>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</si>
  <si>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</si>
  <si>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</si>
  <si>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</si>
  <si>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</si>
  <si>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</si>
  <si>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</si>
  <si>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</si>
  <si>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</si>
  <si>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</si>
  <si>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</si>
  <si>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</si>
  <si>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</si>
  <si>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</si>
  <si>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</si>
  <si>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</si>
  <si>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</si>
  <si>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</si>
  <si>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</si>
  <si>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余市町公共下水道特別会計</t>
  </si>
  <si>
    <t>一般会計</t>
  </si>
  <si>
    <t>余市町水道事業会計</t>
  </si>
  <si>
    <t>余市町介護保険特別会計</t>
  </si>
  <si>
    <t>余市町国民健康保険特別会計</t>
  </si>
  <si>
    <t>▲ 0.79</t>
  </si>
  <si>
    <t>▲ 0.52</t>
  </si>
  <si>
    <t>余市町後期高齢者医療特別会計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</si>
  <si>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</si>
  <si>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</si>
  <si>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</si>
  <si>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</si>
  <si>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</si>
  <si>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</si>
  <si>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</si>
  <si>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</si>
  <si>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北後志衛生施設組合</t>
    <rPh sb="0" eb="3">
      <t>キタシリベシ</t>
    </rPh>
    <rPh sb="3" eb="9">
      <t>エイセイシセツクミアイ</t>
    </rPh>
    <phoneticPr fontId="2"/>
  </si>
  <si>
    <t>北しりべし廃棄物処理広域連合</t>
    <rPh sb="0" eb="1">
      <t>キタ</t>
    </rPh>
    <rPh sb="5" eb="8">
      <t>ハイキブツ</t>
    </rPh>
    <rPh sb="8" eb="14">
      <t>ショリコウイキレンゴウ</t>
    </rPh>
    <phoneticPr fontId="2"/>
  </si>
  <si>
    <t>北後志消防組合</t>
    <rPh sb="0" eb="1">
      <t>キタ</t>
    </rPh>
    <rPh sb="1" eb="3">
      <t>シリベシ</t>
    </rPh>
    <rPh sb="3" eb="7">
      <t>ショウボウクミアイ</t>
    </rPh>
    <phoneticPr fontId="2"/>
  </si>
  <si>
    <t>後志教育研修センター</t>
    <rPh sb="0" eb="2">
      <t>シリベシ</t>
    </rPh>
    <rPh sb="2" eb="4">
      <t>キョウイク</t>
    </rPh>
    <rPh sb="4" eb="6">
      <t>ケンシュウ</t>
    </rPh>
    <phoneticPr fontId="2"/>
  </si>
  <si>
    <t>北後志第一清掃公社</t>
    <rPh sb="0" eb="9">
      <t>キタシリベシダイイチセイソウコウシャ</t>
    </rPh>
    <phoneticPr fontId="2"/>
  </si>
  <si>
    <t>まほろば宅地管理公社</t>
    <rPh sb="4" eb="10">
      <t>タクチカンリコウシャ</t>
    </rPh>
    <phoneticPr fontId="2"/>
  </si>
  <si>
    <t>-</t>
    <phoneticPr fontId="2"/>
  </si>
  <si>
    <t>-</t>
    <phoneticPr fontId="2"/>
  </si>
  <si>
    <t>余市町ふるさと応援寄附金基金</t>
    <phoneticPr fontId="5"/>
  </si>
  <si>
    <t>余市町公共施設建設整備基金</t>
    <phoneticPr fontId="2"/>
  </si>
  <si>
    <t>余市町教育施設建設整備基金</t>
    <rPh sb="0" eb="3">
      <t>ヨイチチョウ</t>
    </rPh>
    <phoneticPr fontId="2"/>
  </si>
  <si>
    <t>余市町社会福祉施設等整備基金</t>
    <phoneticPr fontId="10"/>
  </si>
  <si>
    <t>余市町職員等退職手当負担金基金</t>
    <rPh sb="0" eb="3">
      <t>ヨイチチョウ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</si>
</sst>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5410-4BAA-B389-A71478C3B3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35068</c:v>
                </c:pt>
                <c:pt idx="1">
                  <c:v>29733</c:v>
                </c:pt>
                <c:pt idx="2">
                  <c:v>45969</c:v>
                </c:pt>
                <c:pt idx="3">
                  <c:v>24211</c:v>
                </c:pt>
                <c:pt idx="4">
                  <c:v>34372</c:v>
                </c:pt>
              </c:numCache>
            </c:numRef>
          </c:val>
          <c:smooth val="0"/>
          <c:extLst>
            <c:ext xmlns:c16="http://schemas.microsoft.com/office/drawing/2014/chart" uri="{C3380CC4-5D6E-409C-BE32-E72D297353CC}">
              <c16:uniqueId val="{00000001-5410-4BAA-B389-A71478C3B3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4.3099999999999996</c:v>
                </c:pt>
                <c:pt idx="1">
                  <c:v>4.8499999999999996</c:v>
                </c:pt>
                <c:pt idx="2">
                  <c:v>7.99</c:v>
                </c:pt>
                <c:pt idx="3">
                  <c:v>6.43</c:v>
                </c:pt>
                <c:pt idx="4">
                  <c:v>6.36</c:v>
                </c:pt>
              </c:numCache>
            </c:numRef>
          </c:val>
          <c:extLst>
            <c:ext xmlns:c16="http://schemas.microsoft.com/office/drawing/2014/chart" uri="{C3380CC4-5D6E-409C-BE32-E72D297353CC}">
              <c16:uniqueId val="{00000000-1F20-4487-B73D-0F4F5E146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7.76</c:v>
                </c:pt>
                <c:pt idx="1">
                  <c:v>10.27</c:v>
                </c:pt>
                <c:pt idx="2">
                  <c:v>10.39</c:v>
                </c:pt>
                <c:pt idx="3">
                  <c:v>10.029999999999999</c:v>
                </c:pt>
                <c:pt idx="4">
                  <c:v>11.69</c:v>
                </c:pt>
              </c:numCache>
            </c:numRef>
          </c:val>
          <c:extLst>
            <c:ext xmlns:c16="http://schemas.microsoft.com/office/drawing/2014/chart" uri="{C3380CC4-5D6E-409C-BE32-E72D297353CC}">
              <c16:uniqueId val="{00000001-1F20-4487-B73D-0F4F5E1466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3.33</c:v>
                </c:pt>
                <c:pt idx="2">
                  <c:v>4.1500000000000004</c:v>
                </c:pt>
                <c:pt idx="3">
                  <c:v>3.02</c:v>
                </c:pt>
                <c:pt idx="4">
                  <c:v>1.65</c:v>
                </c:pt>
              </c:numCache>
            </c:numRef>
          </c:val>
          <c:smooth val="0"/>
          <c:extLst>
            <c:ext xmlns:c16="http://schemas.microsoft.com/office/drawing/2014/chart" uri="{C3380CC4-5D6E-409C-BE32-E72D297353CC}">
              <c16:uniqueId val="{00000002-1F20-4487-B73D-0F4F5E1466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83-4E2F-9B6B-AA2D29F88B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83-4E2F-9B6B-AA2D29F88B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83-4E2F-9B6B-AA2D29F88BB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683-4E2F-9B6B-AA2D29F88BB8}"/>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683-4E2F-9B6B-AA2D29F88BB8}"/>
            </c:ext>
          </c:extLst>
        </c:ser>
        <c:ser>
          <c:idx val="5"/>
          <c:order val="5"/>
          <c:tx>
            <c:strRef>
              <c:f>データシート!$A$32</c:f>
              <c:strCache>
                <c:ptCount val="1"/>
                <c:pt idx="0">
                  <c:v>余市町国民健康保険特別会計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0.79</c:v>
                </c:pt>
                <c:pt idx="1">
                  <c:v>#N/A</c:v>
                </c:pt>
                <c:pt idx="2">
                  <c:v>0.52</c:v>
                </c:pt>
                <c:pt idx="3">
                  <c:v>#N/A</c:v>
                </c:pt>
                <c:pt idx="4">
                  <c:v>#N/A</c:v>
                </c:pt>
                <c:pt idx="5">
                  <c:v>0.16</c:v>
                </c:pt>
                <c:pt idx="6">
                  <c:v>#N/A</c:v>
                </c:pt>
                <c:pt idx="7">
                  <c:v>0.82</c:v>
                </c:pt>
                <c:pt idx="8">
                  <c:v>#N/A</c:v>
                </c:pt>
                <c:pt idx="9">
                  <c:v>0.9</c:v>
                </c:pt>
              </c:numCache>
            </c:numRef>
          </c:val>
          <c:extLst>
            <c:ext xmlns:c16="http://schemas.microsoft.com/office/drawing/2014/chart" uri="{C3380CC4-5D6E-409C-BE32-E72D297353CC}">
              <c16:uniqueId val="{00000005-E683-4E2F-9B6B-AA2D29F88BB8}"/>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1.0900000000000001</c:v>
                </c:pt>
                <c:pt idx="4">
                  <c:v>#N/A</c:v>
                </c:pt>
                <c:pt idx="5">
                  <c:v>0.95</c:v>
                </c:pt>
                <c:pt idx="6">
                  <c:v>#N/A</c:v>
                </c:pt>
                <c:pt idx="7">
                  <c:v>1.96</c:v>
                </c:pt>
                <c:pt idx="8">
                  <c:v>#N/A</c:v>
                </c:pt>
                <c:pt idx="9">
                  <c:v>1.93</c:v>
                </c:pt>
              </c:numCache>
            </c:numRef>
          </c:val>
          <c:extLst>
            <c:ext xmlns:c16="http://schemas.microsoft.com/office/drawing/2014/chart" uri="{C3380CC4-5D6E-409C-BE32-E72D297353CC}">
              <c16:uniqueId val="{00000006-E683-4E2F-9B6B-AA2D29F88BB8}"/>
            </c:ext>
          </c:extLst>
        </c:ser>
        <c:ser>
          <c:idx val="7"/>
          <c:order val="7"/>
          <c:tx>
            <c:strRef>
              <c:f>データシート!$A$34</c:f>
              <c:strCache>
                <c:ptCount val="1"/>
                <c:pt idx="0">
                  <c:v>余市町水道事業会計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5.24</c:v>
                </c:pt>
                <c:pt idx="2">
                  <c:v>#N/A</c:v>
                </c:pt>
                <c:pt idx="3">
                  <c:v>5.3</c:v>
                </c:pt>
                <c:pt idx="4">
                  <c:v>#N/A</c:v>
                </c:pt>
                <c:pt idx="5">
                  <c:v>5.72</c:v>
                </c:pt>
                <c:pt idx="6">
                  <c:v>#N/A</c:v>
                </c:pt>
                <c:pt idx="7">
                  <c:v>5.09</c:v>
                </c:pt>
                <c:pt idx="8">
                  <c:v>#N/A</c:v>
                </c:pt>
                <c:pt idx="9">
                  <c:v>4.6900000000000004</c:v>
                </c:pt>
              </c:numCache>
            </c:numRef>
          </c:val>
          <c:extLst>
            <c:ext xmlns:c16="http://schemas.microsoft.com/office/drawing/2014/chart" uri="{C3380CC4-5D6E-409C-BE32-E72D297353CC}">
              <c16:uniqueId val="{00000007-E683-4E2F-9B6B-AA2D29F88B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4.3099999999999996</c:v>
                </c:pt>
                <c:pt idx="2">
                  <c:v>#N/A</c:v>
                </c:pt>
                <c:pt idx="3">
                  <c:v>4.8499999999999996</c:v>
                </c:pt>
                <c:pt idx="4">
                  <c:v>#N/A</c:v>
                </c:pt>
                <c:pt idx="5">
                  <c:v>7.98</c:v>
                </c:pt>
                <c:pt idx="6">
                  <c:v>#N/A</c:v>
                </c:pt>
                <c:pt idx="7">
                  <c:v>6.43</c:v>
                </c:pt>
                <c:pt idx="8">
                  <c:v>#N/A</c:v>
                </c:pt>
                <c:pt idx="9">
                  <c:v>6.35</c:v>
                </c:pt>
              </c:numCache>
            </c:numRef>
          </c:val>
          <c:extLst>
            <c:ext xmlns:c16="http://schemas.microsoft.com/office/drawing/2014/chart" uri="{C3380CC4-5D6E-409C-BE32-E72D297353CC}">
              <c16:uniqueId val="{00000008-E683-4E2F-9B6B-AA2D29F88BB8}"/>
            </c:ext>
          </c:extLst>
        </c:ser>
        <c:ser>
          <c:idx val="9"/>
          <c:order val="9"/>
          <c:tx>
            <c:strRef>
              <c:f>データシート!$A$36</c:f>
              <c:strCache>
                <c:ptCount val="1"/>
                <c:pt idx="0">
                  <c:v>余市町公共下水道特別会計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0.8</c:v>
                </c:pt>
                <c:pt idx="2">
                  <c:v>#N/A</c:v>
                </c:pt>
                <c:pt idx="3">
                  <c:v>0.85</c:v>
                </c:pt>
                <c:pt idx="4">
                  <c:v>#N/A</c:v>
                </c:pt>
                <c:pt idx="5">
                  <c:v>0.67</c:v>
                </c:pt>
                <c:pt idx="6">
                  <c:v>#N/A</c:v>
                </c:pt>
                <c:pt idx="7">
                  <c:v>0.67</c:v>
                </c:pt>
                <c:pt idx="8">
                  <c:v>#N/A</c:v>
                </c:pt>
                <c:pt idx="9">
                  <c:v>10.039999999999999</c:v>
                </c:pt>
              </c:numCache>
            </c:numRef>
          </c:val>
          <c:extLst>
            <c:ext xmlns:c16="http://schemas.microsoft.com/office/drawing/2014/chart" uri="{C3380CC4-5D6E-409C-BE32-E72D297353CC}">
              <c16:uniqueId val="{00000009-E683-4E2F-9B6B-AA2D29F88B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906</c:v>
                </c:pt>
                <c:pt idx="5">
                  <c:v>888</c:v>
                </c:pt>
                <c:pt idx="8">
                  <c:v>880</c:v>
                </c:pt>
                <c:pt idx="11">
                  <c:v>863</c:v>
                </c:pt>
                <c:pt idx="14">
                  <c:v>828</c:v>
                </c:pt>
              </c:numCache>
            </c:numRef>
          </c:val>
          <c:extLst>
            <c:ext xmlns:c16="http://schemas.microsoft.com/office/drawing/2014/chart" uri="{C3380CC4-5D6E-409C-BE32-E72D297353CC}">
              <c16:uniqueId val="{00000000-0641-41D8-9706-C7AEF36E94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1-41D8-9706-C7AEF36E94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24</c:v>
                </c:pt>
                <c:pt idx="6">
                  <c:v>23</c:v>
                </c:pt>
                <c:pt idx="9">
                  <c:v>12</c:v>
                </c:pt>
                <c:pt idx="12">
                  <c:v>2</c:v>
                </c:pt>
              </c:numCache>
            </c:numRef>
          </c:val>
          <c:extLst>
            <c:ext xmlns:c16="http://schemas.microsoft.com/office/drawing/2014/chart" uri="{C3380CC4-5D6E-409C-BE32-E72D297353CC}">
              <c16:uniqueId val="{00000002-0641-41D8-9706-C7AEF36E94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103</c:v>
                </c:pt>
                <c:pt idx="3">
                  <c:v>77</c:v>
                </c:pt>
                <c:pt idx="6">
                  <c:v>44</c:v>
                </c:pt>
                <c:pt idx="9">
                  <c:v>23</c:v>
                </c:pt>
                <c:pt idx="12">
                  <c:v>19</c:v>
                </c:pt>
              </c:numCache>
            </c:numRef>
          </c:val>
          <c:extLst>
            <c:ext xmlns:c16="http://schemas.microsoft.com/office/drawing/2014/chart" uri="{C3380CC4-5D6E-409C-BE32-E72D297353CC}">
              <c16:uniqueId val="{00000003-0641-41D8-9706-C7AEF36E94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384</c:v>
                </c:pt>
                <c:pt idx="3">
                  <c:v>381</c:v>
                </c:pt>
                <c:pt idx="6">
                  <c:v>459</c:v>
                </c:pt>
                <c:pt idx="9">
                  <c:v>454</c:v>
                </c:pt>
                <c:pt idx="12">
                  <c:v>355</c:v>
                </c:pt>
              </c:numCache>
            </c:numRef>
          </c:val>
          <c:extLst>
            <c:ext xmlns:c16="http://schemas.microsoft.com/office/drawing/2014/chart" uri="{C3380CC4-5D6E-409C-BE32-E72D297353CC}">
              <c16:uniqueId val="{00000004-0641-41D8-9706-C7AEF36E94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1-41D8-9706-C7AEF36E94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1-41D8-9706-C7AEF36E94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689</c:v>
                </c:pt>
                <c:pt idx="3">
                  <c:v>687</c:v>
                </c:pt>
                <c:pt idx="6">
                  <c:v>685</c:v>
                </c:pt>
                <c:pt idx="9">
                  <c:v>685</c:v>
                </c:pt>
                <c:pt idx="12">
                  <c:v>665</c:v>
                </c:pt>
              </c:numCache>
            </c:numRef>
          </c:val>
          <c:extLst>
            <c:ext xmlns:c16="http://schemas.microsoft.com/office/drawing/2014/chart" uri="{C3380CC4-5D6E-409C-BE32-E72D297353CC}">
              <c16:uniqueId val="{00000007-0641-41D8-9706-C7AEF36E94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305</c:v>
                </c:pt>
                <c:pt idx="2">
                  <c:v>#N/A</c:v>
                </c:pt>
                <c:pt idx="3">
                  <c:v>#N/A</c:v>
                </c:pt>
                <c:pt idx="4">
                  <c:v>281</c:v>
                </c:pt>
                <c:pt idx="5">
                  <c:v>#N/A</c:v>
                </c:pt>
                <c:pt idx="6">
                  <c:v>#N/A</c:v>
                </c:pt>
                <c:pt idx="7">
                  <c:v>331</c:v>
                </c:pt>
                <c:pt idx="8">
                  <c:v>#N/A</c:v>
                </c:pt>
                <c:pt idx="9">
                  <c:v>#N/A</c:v>
                </c:pt>
                <c:pt idx="10">
                  <c:v>311</c:v>
                </c:pt>
                <c:pt idx="11">
                  <c:v>#N/A</c:v>
                </c:pt>
                <c:pt idx="12">
                  <c:v>#N/A</c:v>
                </c:pt>
                <c:pt idx="13">
                  <c:v>213</c:v>
                </c:pt>
                <c:pt idx="14">
                  <c:v>#N/A</c:v>
                </c:pt>
              </c:numCache>
            </c:numRef>
          </c:val>
          <c:smooth val="0"/>
          <c:extLst>
            <c:ext xmlns:c16="http://schemas.microsoft.com/office/drawing/2014/chart" uri="{C3380CC4-5D6E-409C-BE32-E72D297353CC}">
              <c16:uniqueId val="{00000008-0641-41D8-9706-C7AEF36E94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8880</c:v>
                </c:pt>
                <c:pt idx="5">
                  <c:v>8542</c:v>
                </c:pt>
                <c:pt idx="8">
                  <c:v>8253</c:v>
                </c:pt>
                <c:pt idx="11">
                  <c:v>7819</c:v>
                </c:pt>
                <c:pt idx="14">
                  <c:v>7397</c:v>
                </c:pt>
              </c:numCache>
            </c:numRef>
          </c:val>
          <c:extLst>
            <c:ext xmlns:c16="http://schemas.microsoft.com/office/drawing/2014/chart" uri="{C3380CC4-5D6E-409C-BE32-E72D297353CC}">
              <c16:uniqueId val="{00000000-3E5D-46BE-8940-9AAF04CF93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1669</c:v>
                </c:pt>
                <c:pt idx="5">
                  <c:v>1621</c:v>
                </c:pt>
                <c:pt idx="8">
                  <c:v>1499</c:v>
                </c:pt>
                <c:pt idx="11">
                  <c:v>1402</c:v>
                </c:pt>
                <c:pt idx="14">
                  <c:v>1400</c:v>
                </c:pt>
              </c:numCache>
            </c:numRef>
          </c:val>
          <c:extLst>
            <c:ext xmlns:c16="http://schemas.microsoft.com/office/drawing/2014/chart" uri="{C3380CC4-5D6E-409C-BE32-E72D297353CC}">
              <c16:uniqueId val="{00000001-3E5D-46BE-8940-9AAF04CF93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1102</c:v>
                </c:pt>
                <c:pt idx="5">
                  <c:v>1357</c:v>
                </c:pt>
                <c:pt idx="8">
                  <c:v>1981</c:v>
                </c:pt>
                <c:pt idx="11">
                  <c:v>2470</c:v>
                </c:pt>
                <c:pt idx="14">
                  <c:v>3100</c:v>
                </c:pt>
              </c:numCache>
            </c:numRef>
          </c:val>
          <c:extLst>
            <c:ext xmlns:c16="http://schemas.microsoft.com/office/drawing/2014/chart" uri="{C3380CC4-5D6E-409C-BE32-E72D297353CC}">
              <c16:uniqueId val="{00000002-3E5D-46BE-8940-9AAF04CF93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5D-46BE-8940-9AAF04CF93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5D-46BE-8940-9AAF04CF93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3E5D-46BE-8940-9AAF04CF93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1282</c:v>
                </c:pt>
                <c:pt idx="3">
                  <c:v>1289</c:v>
                </c:pt>
                <c:pt idx="6">
                  <c:v>1339</c:v>
                </c:pt>
                <c:pt idx="9">
                  <c:v>1359</c:v>
                </c:pt>
                <c:pt idx="12">
                  <c:v>1261</c:v>
                </c:pt>
              </c:numCache>
            </c:numRef>
          </c:val>
          <c:extLst>
            <c:ext xmlns:c16="http://schemas.microsoft.com/office/drawing/2014/chart" uri="{C3380CC4-5D6E-409C-BE32-E72D297353CC}">
              <c16:uniqueId val="{00000006-3E5D-46BE-8940-9AAF04CF93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262</c:v>
                </c:pt>
                <c:pt idx="3">
                  <c:v>182</c:v>
                </c:pt>
                <c:pt idx="6">
                  <c:v>141</c:v>
                </c:pt>
                <c:pt idx="9">
                  <c:v>118</c:v>
                </c:pt>
                <c:pt idx="12">
                  <c:v>100</c:v>
                </c:pt>
              </c:numCache>
            </c:numRef>
          </c:val>
          <c:extLst>
            <c:ext xmlns:c16="http://schemas.microsoft.com/office/drawing/2014/chart" uri="{C3380CC4-5D6E-409C-BE32-E72D297353CC}">
              <c16:uniqueId val="{00000007-3E5D-46BE-8940-9AAF04CF93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6861</c:v>
                </c:pt>
                <c:pt idx="3">
                  <c:v>6112</c:v>
                </c:pt>
                <c:pt idx="6">
                  <c:v>5608</c:v>
                </c:pt>
                <c:pt idx="9">
                  <c:v>5648</c:v>
                </c:pt>
                <c:pt idx="12">
                  <c:v>6186</c:v>
                </c:pt>
              </c:numCache>
            </c:numRef>
          </c:val>
          <c:extLst>
            <c:ext xmlns:c16="http://schemas.microsoft.com/office/drawing/2014/chart" uri="{C3380CC4-5D6E-409C-BE32-E72D297353CC}">
              <c16:uniqueId val="{00000008-3E5D-46BE-8940-9AAF04CF93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78</c:v>
                </c:pt>
                <c:pt idx="3">
                  <c:v>55</c:v>
                </c:pt>
                <c:pt idx="6">
                  <c:v>33</c:v>
                </c:pt>
                <c:pt idx="9">
                  <c:v>21</c:v>
                </c:pt>
                <c:pt idx="12">
                  <c:v>19</c:v>
                </c:pt>
              </c:numCache>
            </c:numRef>
          </c:val>
          <c:extLst>
            <c:ext xmlns:c16="http://schemas.microsoft.com/office/drawing/2014/chart" uri="{C3380CC4-5D6E-409C-BE32-E72D297353CC}">
              <c16:uniqueId val="{00000009-3E5D-46BE-8940-9AAF04CF93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6537</c:v>
                </c:pt>
                <c:pt idx="3">
                  <c:v>6274</c:v>
                </c:pt>
                <c:pt idx="6">
                  <c:v>6035</c:v>
                </c:pt>
                <c:pt idx="9">
                  <c:v>5352</c:v>
                </c:pt>
                <c:pt idx="12">
                  <c:v>5061</c:v>
                </c:pt>
              </c:numCache>
            </c:numRef>
          </c:val>
          <c:extLst>
            <c:ext xmlns:c16="http://schemas.microsoft.com/office/drawing/2014/chart" uri="{C3380CC4-5D6E-409C-BE32-E72D297353CC}">
              <c16:uniqueId val="{0000000A-3E5D-46BE-8940-9AAF04CF93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3373</c:v>
                </c:pt>
                <c:pt idx="2">
                  <c:v>#N/A</c:v>
                </c:pt>
                <c:pt idx="3">
                  <c:v>#N/A</c:v>
                </c:pt>
                <c:pt idx="4">
                  <c:v>2397</c:v>
                </c:pt>
                <c:pt idx="5">
                  <c:v>#N/A</c:v>
                </c:pt>
                <c:pt idx="6">
                  <c:v>#N/A</c:v>
                </c:pt>
                <c:pt idx="7">
                  <c:v>1426</c:v>
                </c:pt>
                <c:pt idx="8">
                  <c:v>#N/A</c:v>
                </c:pt>
                <c:pt idx="9">
                  <c:v>#N/A</c:v>
                </c:pt>
                <c:pt idx="10">
                  <c:v>809</c:v>
                </c:pt>
                <c:pt idx="11">
                  <c:v>#N/A</c:v>
                </c:pt>
                <c:pt idx="12">
                  <c:v>#N/A</c:v>
                </c:pt>
                <c:pt idx="13">
                  <c:v>732</c:v>
                </c:pt>
                <c:pt idx="14">
                  <c:v>#N/A</c:v>
                </c:pt>
              </c:numCache>
            </c:numRef>
          </c:val>
          <c:smooth val="0"/>
          <c:extLst>
            <c:ext xmlns:c16="http://schemas.microsoft.com/office/drawing/2014/chart" uri="{C3380CC4-5D6E-409C-BE32-E72D297353CC}">
              <c16:uniqueId val="{0000000B-3E5D-46BE-8940-9AAF04CF93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637</c:v>
                </c:pt>
                <c:pt idx="1">
                  <c:v>597</c:v>
                </c:pt>
                <c:pt idx="2">
                  <c:v>697</c:v>
                </c:pt>
              </c:numCache>
            </c:numRef>
          </c:val>
          <c:extLst>
            <c:ext xmlns:c16="http://schemas.microsoft.com/office/drawing/2014/chart" uri="{C3380CC4-5D6E-409C-BE32-E72D297353CC}">
              <c16:uniqueId val="{00000000-EDA4-4B80-B92D-059C9AC9C1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216</c:v>
                </c:pt>
                <c:pt idx="1">
                  <c:v>311</c:v>
                </c:pt>
                <c:pt idx="2">
                  <c:v>321</c:v>
                </c:pt>
              </c:numCache>
            </c:numRef>
          </c:val>
          <c:extLst>
            <c:ext xmlns:c16="http://schemas.microsoft.com/office/drawing/2014/chart" uri="{C3380CC4-5D6E-409C-BE32-E72D297353CC}">
              <c16:uniqueId val="{00000001-EDA4-4B80-B92D-059C9AC9C1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915</c:v>
                </c:pt>
                <c:pt idx="1">
                  <c:v>1338</c:v>
                </c:pt>
                <c:pt idx="2">
                  <c:v>1825</c:v>
                </c:pt>
              </c:numCache>
            </c:numRef>
          </c:val>
          <c:extLst>
            <c:ext xmlns:c16="http://schemas.microsoft.com/office/drawing/2014/chart" uri="{C3380CC4-5D6E-409C-BE32-E72D297353CC}">
              <c16:uniqueId val="{00000002-EDA4-4B80-B92D-059C9AC9C1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年度ではすべての指標においては前年数値を下回った。</a:t>
          </a:r>
          <a:r>
            <a:rPr kumimoji="1" lang="ja-JP" altLang="en-US" sz="1100">
              <a:solidFill>
                <a:schemeClr val="dk1"/>
              </a:solidFill>
              <a:effectLst/>
              <a:latin typeface="+mn-lt"/>
              <a:ea typeface="+mn-ea"/>
              <a:cs typeface="+mn-cs"/>
            </a:rPr>
            <a:t>大きく減額となっている「公営企業債の元利償還金に対する繰入金」については、上水道の高料金対策に要する経費の減及び下水道事業の分流式下水道等に要する経費、下水道事業債の償還に要する経費の減によるもの。</a:t>
          </a:r>
          <a:endParaRPr lang="ja-JP" altLang="ja-JP" sz="1400">
            <a:effectLst/>
          </a:endParaRPr>
        </a:p>
        <a:p>
          <a:r>
            <a:rPr kumimoji="1" lang="ja-JP" altLang="ja-JP" sz="1100">
              <a:solidFill>
                <a:schemeClr val="dk1"/>
              </a:solidFill>
              <a:effectLst/>
              <a:latin typeface="+mn-lt"/>
              <a:ea typeface="+mn-ea"/>
              <a:cs typeface="+mn-cs"/>
            </a:rPr>
            <a:t>　今後においては、老朽化した公共施設の整備のために新規発行債が増えることも見込まれるが、一般会計、他会計を含め、地方債の償還と新規発行のバランスを考慮した事業の実施に努め、適正な水準の維持と経費の削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満期一括償還地方債がないため該当なし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一般会計の地方債未償還現在高、退職手当負担見込額は減少しているものの、公営企業会計での地方債未償還現在高及び準元金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元金の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か年平均の増による繰出見込額の増加が大きく、将来負担額は増加した。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充当可能財源において</a:t>
          </a:r>
          <a:r>
            <a:rPr kumimoji="1" lang="ja-JP" altLang="en-US" sz="1100">
              <a:solidFill>
                <a:schemeClr val="dk1"/>
              </a:solidFill>
              <a:effectLst/>
              <a:latin typeface="+mn-lt"/>
              <a:ea typeface="+mn-ea"/>
              <a:cs typeface="+mn-cs"/>
            </a:rPr>
            <a:t>は、充当可能特定財源や基準財政需要額算入見込額の減少はあるものの、積立による充当可能基金の増加により増加している。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計画的な基金の積立を行うとともに、老朽化した施設の整備・更新等のため新規発行債による施設整備事業が見込まれることから、計画的な事業実施に努め、将来負担比率の維持・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繰入金について、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「余市町公共施設建設整備基金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「余市町ふるさと応援寄附金基金」から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余市町公共施設建設整備基金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「余市町教育施設建設整備基金」に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「余市町ふるさと応援寄附金基金」に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万円となり、基金全体としては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余市町ふるさと応援寄附金は増加傾向にあるものの、今後、公共施設の老朽化対策にかかる取り崩しが予定されており、財政調整基金や</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減債基金からも毎年取り崩しを行っていることから、歳出抑制に努めるとともに、計画的な積立を行う予定である。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・余市町ふるさと応援寄附金基金：余市町のまちづくりを応援しようとする個人又は団体から広く寄附金を募り、当該寄附金を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財源として事業を実施することにより、活力と魅力に満ちた個性あるふるさとづくりを行うため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社会福祉施設及び教育施設を除く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の建設及び整備に要する経費の財源に充てるため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・余市町職員等退職手当負担金基金：職員等の退職手当特別負担金の支払額を確保するため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・余市町社会福祉施設等建設基金：社会福祉施設等の建設、整備及び助成に要する経費の財源に充てるため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・余市町教育施設建設整備基金：教育施設の建設及び整備に要する経費の財源に充てるため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百万円を取り崩した一方、寄附金積み立てにより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・教育施設建設整備基金：年度末に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寄附金額の増に伴って「余市町ふるさと応援寄附金基金」が増加傾向にある一方で、総合計画に基づき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今後予定されている公共施設や教育施設の老朽化対策にかかる取り崩しが見込まれるから、引き続き計画的な各種基金への積立を行う。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万円を取り崩した一方、年度末の積立額が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年度から過疎対策事業債の本格的な元金償還が始まっているため、毎年度計画的に積立てを行う予定である。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年度交付税算定においては、基準財政需要額は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、基準財政収入額</a:t>
          </a:r>
          <a:r>
            <a:rPr kumimoji="1" lang="ja-JP" altLang="en-US" sz="1100" b="0" i="0" baseline="0">
              <a:solidFill>
                <a:schemeClr val="dk1"/>
              </a:solidFill>
              <a:effectLst/>
              <a:latin typeface="+mn-lt"/>
              <a:ea typeface="+mn-ea"/>
              <a:cs typeface="+mn-cs"/>
            </a:rPr>
            <a:t>が地方消費税交付金の算定方法変更に伴う増額などにより</a:t>
          </a:r>
          <a:r>
            <a:rPr kumimoji="1" lang="ja-JP" altLang="ja-JP" sz="1100" b="0" i="0" baseline="0">
              <a:solidFill>
                <a:schemeClr val="dk1"/>
              </a:solidFill>
              <a:effectLst/>
              <a:latin typeface="+mn-lt"/>
              <a:ea typeface="+mn-ea"/>
              <a:cs typeface="+mn-cs"/>
            </a:rPr>
            <a:t>増加したことで</a:t>
          </a:r>
          <a:r>
            <a:rPr kumimoji="1" lang="ja-JP" altLang="en-US" sz="1100" b="0" i="0" baseline="0">
              <a:solidFill>
                <a:schemeClr val="dk1"/>
              </a:solidFill>
              <a:effectLst/>
              <a:latin typeface="+mn-lt"/>
              <a:ea typeface="+mn-ea"/>
              <a:cs typeface="+mn-cs"/>
            </a:rPr>
            <a:t>単年度の指数は増加傾向にあるが、令和２年度より令和５年度の指数が少ないために財政力指数が減少となった。また、</a:t>
          </a:r>
          <a:r>
            <a:rPr kumimoji="1" lang="ja-JP" altLang="ja-JP" sz="1100" b="0" i="0" baseline="0">
              <a:solidFill>
                <a:schemeClr val="dk1"/>
              </a:solidFill>
              <a:effectLst/>
              <a:latin typeface="+mn-lt"/>
              <a:ea typeface="+mn-ea"/>
              <a:cs typeface="+mn-cs"/>
            </a:rPr>
            <a:t>本町については地方税収入が類似団体に比べて低く、平均を大きく下回る</a:t>
          </a:r>
          <a:r>
            <a:rPr kumimoji="1" lang="en-US" altLang="ja-JP" sz="1100" b="0" i="0" baseline="0">
              <a:solidFill>
                <a:schemeClr val="dk1"/>
              </a:solidFill>
              <a:effectLst/>
              <a:latin typeface="+mn-lt"/>
              <a:ea typeface="+mn-ea"/>
              <a:cs typeface="+mn-cs"/>
            </a:rPr>
            <a:t>0.33</a:t>
          </a:r>
          <a:r>
            <a:rPr kumimoji="1" lang="ja-JP" altLang="ja-JP" sz="1100" b="0" i="0" baseline="0">
              <a:solidFill>
                <a:schemeClr val="dk1"/>
              </a:solidFill>
              <a:effectLst/>
              <a:latin typeface="+mn-lt"/>
              <a:ea typeface="+mn-ea"/>
              <a:cs typeface="+mn-cs"/>
            </a:rPr>
            <a:t>となっており、今後も更なる滞納税額等の圧縮、徴収率向上に取組み、自主財源の確保を図るとともに引き続き徹底した歳出削減に努めることにより財政の健全化を図る。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　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年度は人件費、</a:t>
          </a:r>
          <a:r>
            <a:rPr kumimoji="1" lang="ja-JP" altLang="en-US" sz="1000" b="0" i="0" baseline="0">
              <a:solidFill>
                <a:schemeClr val="dk1"/>
              </a:solidFill>
              <a:effectLst/>
              <a:latin typeface="+mn-lt"/>
              <a:ea typeface="+mn-ea"/>
              <a:cs typeface="+mn-cs"/>
            </a:rPr>
            <a:t>公債費</a:t>
          </a:r>
          <a:r>
            <a:rPr kumimoji="1" lang="ja-JP" altLang="ja-JP" sz="1000" b="0" i="0" baseline="0">
              <a:solidFill>
                <a:schemeClr val="dk1"/>
              </a:solidFill>
              <a:effectLst/>
              <a:latin typeface="+mn-lt"/>
              <a:ea typeface="+mn-ea"/>
              <a:cs typeface="+mn-cs"/>
            </a:rPr>
            <a:t>に充当した経常一般財源は前年度に比べ減少したが、物件費、維持補修費、扶助費、補助費</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繰出金は増加となり全体では前年より増加となった。また、町税</a:t>
          </a:r>
          <a:r>
            <a:rPr kumimoji="1" lang="ja-JP" altLang="en-US" sz="1000" b="0" i="0" baseline="0">
              <a:solidFill>
                <a:schemeClr val="dk1"/>
              </a:solidFill>
              <a:effectLst/>
              <a:latin typeface="+mn-lt"/>
              <a:ea typeface="+mn-ea"/>
              <a:cs typeface="+mn-cs"/>
            </a:rPr>
            <a:t>、地方交付税の再算定の影響により</a:t>
          </a:r>
          <a:r>
            <a:rPr kumimoji="1" lang="ja-JP" altLang="ja-JP" sz="1000" b="0" i="0" baseline="0">
              <a:solidFill>
                <a:schemeClr val="dk1"/>
              </a:solidFill>
              <a:effectLst/>
              <a:latin typeface="+mn-lt"/>
              <a:ea typeface="+mn-ea"/>
              <a:cs typeface="+mn-cs"/>
            </a:rPr>
            <a:t>前年度より経常一般財源収入額が</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ったものの、経常経費に充当した一般財源増加額が</a:t>
          </a:r>
          <a:r>
            <a:rPr kumimoji="1" lang="ja-JP" altLang="ja-JP" sz="1000" b="0" i="0" baseline="0">
              <a:solidFill>
                <a:schemeClr val="dk1"/>
              </a:solidFill>
              <a:effectLst/>
              <a:latin typeface="+mn-lt"/>
              <a:ea typeface="+mn-ea"/>
              <a:cs typeface="+mn-cs"/>
            </a:rPr>
            <a:t>経常一般財源収入</a:t>
          </a:r>
          <a:r>
            <a:rPr kumimoji="1" lang="ja-JP" altLang="en-US" sz="1000" b="0" i="0" baseline="0">
              <a:solidFill>
                <a:schemeClr val="dk1"/>
              </a:solidFill>
              <a:effectLst/>
              <a:latin typeface="+mn-lt"/>
              <a:ea typeface="+mn-ea"/>
              <a:cs typeface="+mn-cs"/>
            </a:rPr>
            <a:t>増加額よりも大きいことから</a:t>
          </a:r>
          <a:r>
            <a:rPr kumimoji="1" lang="ja-JP" altLang="ja-JP" sz="1000" b="0" i="0" baseline="0">
              <a:solidFill>
                <a:schemeClr val="dk1"/>
              </a:solidFill>
              <a:effectLst/>
              <a:latin typeface="+mn-lt"/>
              <a:ea typeface="+mn-ea"/>
              <a:cs typeface="+mn-cs"/>
            </a:rPr>
            <a:t>経常収支比率は前年度より</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％の増加となった。また、老朽化した公共施設の整備・更新も今後取り組んでいく予定であることから、</a:t>
          </a:r>
          <a:r>
            <a:rPr kumimoji="1" lang="ja-JP" altLang="en-US" sz="1000" b="0" i="0" baseline="0">
              <a:solidFill>
                <a:schemeClr val="dk1"/>
              </a:solidFill>
              <a:effectLst/>
              <a:latin typeface="+mn-lt"/>
              <a:ea typeface="+mn-ea"/>
              <a:cs typeface="+mn-cs"/>
            </a:rPr>
            <a:t>今後も上昇すると見込んでいる。</a:t>
          </a:r>
          <a:r>
            <a:rPr kumimoji="1" lang="ja-JP" altLang="ja-JP" sz="1000" b="0" i="0" baseline="0">
              <a:solidFill>
                <a:schemeClr val="dk1"/>
              </a:solidFill>
              <a:effectLst/>
              <a:latin typeface="+mn-lt"/>
              <a:ea typeface="+mn-ea"/>
              <a:cs typeface="+mn-cs"/>
            </a:rPr>
            <a:t>引き続き投資的経費にかかる新規発行債の抑制による公債費の縮減や事務事業の見直しの継続、経常経費の削減を図るとともに、町税の徴収率の向上に努める。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40852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08690"/>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719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81069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71954"/>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81069</xdr:rowOff>
    </xdr:from>
    <xdr:to>
      <xdr:col>11</xdr:col>
      <xdr:colOff>31750</xdr:colOff>
      <xdr:row>66</xdr:row>
      <xdr:rowOff>22225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253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30269</xdr:rowOff>
    </xdr:from>
    <xdr:to>
      <xdr:col>11</xdr:col>
      <xdr:colOff>82550</xdr:colOff>
      <xdr:row>65</xdr:row>
      <xdr:rowOff>131869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年度は類似団体平均より上回ったが、要因としては</a:t>
          </a:r>
          <a:r>
            <a:rPr kumimoji="1" lang="ja-JP" altLang="en-US"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ふるさと納税事業関連経費や新型コロナウイルス感染症対応地方創生臨時交付金等の事業</a:t>
          </a:r>
          <a:r>
            <a:rPr kumimoji="1" lang="ja-JP" altLang="en-US" sz="1100" b="0" i="0" baseline="0">
              <a:solidFill>
                <a:schemeClr val="dk1"/>
              </a:solidFill>
              <a:effectLst/>
              <a:latin typeface="+mn-lt"/>
              <a:ea typeface="+mn-ea"/>
              <a:cs typeface="+mn-cs"/>
            </a:rPr>
            <a:t>費の減少及び</a:t>
          </a:r>
          <a:r>
            <a:rPr kumimoji="1" lang="ja-JP" altLang="ja-JP" sz="1100" b="0" i="0" baseline="0">
              <a:solidFill>
                <a:schemeClr val="dk1"/>
              </a:solidFill>
              <a:effectLst/>
              <a:latin typeface="+mn-lt"/>
              <a:ea typeface="+mn-ea"/>
              <a:cs typeface="+mn-cs"/>
            </a:rPr>
            <a:t>内部管理経費の抑制を図</a:t>
          </a:r>
          <a:r>
            <a:rPr kumimoji="1" lang="ja-JP" altLang="en-US" sz="1100" b="0" i="0" baseline="0">
              <a:solidFill>
                <a:schemeClr val="dk1"/>
              </a:solidFill>
              <a:effectLst/>
              <a:latin typeface="+mn-lt"/>
              <a:ea typeface="+mn-ea"/>
              <a:cs typeface="+mn-cs"/>
            </a:rPr>
            <a:t>っていることで前年度より減額となったものの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１月１日時点の人口が前年より減少していることにより１人当たりの決算額が増額となっていることや、冬季除排雪経費の増額による維持補修費の増額により、前年度より増額となった。</a:t>
          </a:r>
          <a:r>
            <a:rPr kumimoji="1" lang="ja-JP" altLang="ja-JP" sz="1100" b="0" i="0" baseline="0">
              <a:solidFill>
                <a:schemeClr val="dk1"/>
              </a:solidFill>
              <a:effectLst/>
              <a:latin typeface="+mn-lt"/>
              <a:ea typeface="+mn-ea"/>
              <a:cs typeface="+mn-cs"/>
            </a:rPr>
            <a:t>今後も引き続き効率的な行政運営と適正な定員管理に努め経費の削減を図る。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22282</xdr:rowOff>
    </xdr:from>
    <xdr:to>
      <xdr:col>23</xdr:col>
      <xdr:colOff>133350</xdr:colOff>
      <xdr:row>84</xdr:row>
      <xdr:rowOff>29406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24082"/>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170524</xdr:rowOff>
    </xdr:from>
    <xdr:to>
      <xdr:col>19</xdr:col>
      <xdr:colOff>133350</xdr:colOff>
      <xdr:row>84</xdr:row>
      <xdr:rowOff>22282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00874"/>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56679</xdr:rowOff>
    </xdr:from>
    <xdr:to>
      <xdr:col>15</xdr:col>
      <xdr:colOff>82550</xdr:colOff>
      <xdr:row>83</xdr:row>
      <xdr:rowOff>170524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87029"/>
          <a:ext cx="889000" cy="1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79118</xdr:rowOff>
    </xdr:from>
    <xdr:to>
      <xdr:col>11</xdr:col>
      <xdr:colOff>31750</xdr:colOff>
      <xdr:row>83</xdr:row>
      <xdr:rowOff>56679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38018"/>
          <a:ext cx="889000" cy="1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150056</xdr:rowOff>
    </xdr:from>
    <xdr:to>
      <xdr:col>23</xdr:col>
      <xdr:colOff>184150</xdr:colOff>
      <xdr:row>84</xdr:row>
      <xdr:rowOff>80206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122133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5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142932</xdr:rowOff>
    </xdr:from>
    <xdr:to>
      <xdr:col>19</xdr:col>
      <xdr:colOff>184150</xdr:colOff>
      <xdr:row>84</xdr:row>
      <xdr:rowOff>73082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57859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59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119724</xdr:rowOff>
    </xdr:from>
    <xdr:to>
      <xdr:col>15</xdr:col>
      <xdr:colOff>133350</xdr:colOff>
      <xdr:row>84</xdr:row>
      <xdr:rowOff>49874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34651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3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5879</xdr:rowOff>
    </xdr:from>
    <xdr:to>
      <xdr:col>11</xdr:col>
      <xdr:colOff>82550</xdr:colOff>
      <xdr:row>83</xdr:row>
      <xdr:rowOff>107479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92256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28318</xdr:rowOff>
    </xdr:from>
    <xdr:to>
      <xdr:col>7</xdr:col>
      <xdr:colOff>31750</xdr:colOff>
      <xdr:row>82</xdr:row>
      <xdr:rowOff>129918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140095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ポイント上回っているものの、前年度比は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ポイント下降している。今後においても引き続き平均水準を維持できるよう努める。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194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155222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令和５年度に再任用職員の増や人口の減少により前年度比</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人上回り、類似団体の平均水準を上回った。今後も定年延長による退職状況を見ながら計画的な職員採用を行い、適切な定員管理に努める。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147531</xdr:rowOff>
    </xdr:from>
    <xdr:to>
      <xdr:col>81</xdr:col>
      <xdr:colOff>44450</xdr:colOff>
      <xdr:row>61</xdr:row>
      <xdr:rowOff>167640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59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89888</xdr:rowOff>
    </xdr:from>
    <xdr:to>
      <xdr:col>77</xdr:col>
      <xdr:colOff>44450</xdr:colOff>
      <xdr:row>61</xdr:row>
      <xdr:rowOff>147531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8338"/>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64417</xdr:rowOff>
    </xdr:from>
    <xdr:to>
      <xdr:col>72</xdr:col>
      <xdr:colOff>203200</xdr:colOff>
      <xdr:row>61</xdr:row>
      <xdr:rowOff>89888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2286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28222</xdr:rowOff>
    </xdr:from>
    <xdr:to>
      <xdr:col>68</xdr:col>
      <xdr:colOff>152400</xdr:colOff>
      <xdr:row>61</xdr:row>
      <xdr:rowOff>64417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866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96731</xdr:rowOff>
    </xdr:from>
    <xdr:to>
      <xdr:col>77</xdr:col>
      <xdr:colOff>95250</xdr:colOff>
      <xdr:row>62</xdr:row>
      <xdr:rowOff>26881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39088</xdr:rowOff>
    </xdr:from>
    <xdr:to>
      <xdr:col>73</xdr:col>
      <xdr:colOff>44450</xdr:colOff>
      <xdr:row>61</xdr:row>
      <xdr:rowOff>140688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125465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8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13617</xdr:rowOff>
    </xdr:from>
    <xdr:to>
      <xdr:col>68</xdr:col>
      <xdr:colOff>203200</xdr:colOff>
      <xdr:row>61</xdr:row>
      <xdr:rowOff>115217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99994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148872</xdr:rowOff>
    </xdr:from>
    <xdr:to>
      <xdr:col>64</xdr:col>
      <xdr:colOff>152400</xdr:colOff>
      <xdr:row>61</xdr:row>
      <xdr:rowOff>79022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63799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地方債の抑制や、特別会計の繰出金のうち地方債の償還財源に充てたとされる準元利償還金の減少により、実質公債費比率は前年度より減少し、北海道類似団体平均値も下回る結果となった。債務負担行為に基づく支出額も減少傾向にあることから、今後も維持できるよう努めるが、老朽化した公共施設の整備に伴い新規発行債が増加することも見込まれることから、新規発行債と公債費のバランスを保ちながら、計画的な事業遂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27940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171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5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73660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公営企業会計において、下水道事業の広域化・共同化事業及び水道事業の地方債残高の増加に伴う元利償還金に対する繰出見込が前年度より大きく増額しているものの、</a:t>
          </a:r>
          <a:r>
            <a:rPr kumimoji="1" lang="ja-JP" altLang="ja-JP" sz="1000" b="0" i="0" baseline="0">
              <a:solidFill>
                <a:schemeClr val="dk1"/>
              </a:solidFill>
              <a:effectLst/>
              <a:latin typeface="+mn-lt"/>
              <a:ea typeface="+mn-ea"/>
              <a:cs typeface="+mn-cs"/>
            </a:rPr>
            <a:t>一般会計において、新規発行地方債の抑制</a:t>
          </a:r>
          <a:r>
            <a:rPr kumimoji="1" lang="ja-JP" altLang="en-US" sz="1000" b="0" i="0" baseline="0">
              <a:solidFill>
                <a:schemeClr val="dk1"/>
              </a:solidFill>
              <a:effectLst/>
              <a:latin typeface="+mn-lt"/>
              <a:ea typeface="+mn-ea"/>
              <a:cs typeface="+mn-cs"/>
            </a:rPr>
            <a:t>による地方債残高の減少、</a:t>
          </a:r>
          <a:r>
            <a:rPr kumimoji="1" lang="ja-JP" altLang="ja-JP" sz="1000" b="0" i="0" baseline="0">
              <a:solidFill>
                <a:schemeClr val="dk1"/>
              </a:solidFill>
              <a:effectLst/>
              <a:latin typeface="+mn-lt"/>
              <a:ea typeface="+mn-ea"/>
              <a:cs typeface="+mn-cs"/>
            </a:rPr>
            <a:t>ふるさと納税（寄附）による基金の増加もあり、将来負担額が大きく減少し、前年度に比べ減少となった。しかし、類似団体及び</a:t>
          </a:r>
          <a:r>
            <a:rPr kumimoji="1" lang="ja-JP" altLang="en-US" sz="1000" b="0" i="0" baseline="0">
              <a:solidFill>
                <a:schemeClr val="dk1"/>
              </a:solidFill>
              <a:effectLst/>
              <a:latin typeface="+mn-lt"/>
              <a:ea typeface="+mn-ea"/>
              <a:cs typeface="+mn-cs"/>
            </a:rPr>
            <a:t>全国</a:t>
          </a:r>
          <a:r>
            <a:rPr kumimoji="1" lang="ja-JP" altLang="ja-JP" sz="1000" b="0" i="0" baseline="0">
              <a:solidFill>
                <a:schemeClr val="dk1"/>
              </a:solidFill>
              <a:effectLst/>
              <a:latin typeface="+mn-lt"/>
              <a:ea typeface="+mn-ea"/>
              <a:cs typeface="+mn-cs"/>
            </a:rPr>
            <a:t>の平均を依然として上回っており、今後においても老朽化した公共施設の整備・更新による施設整備事業の増加や基金充当事業の増加に伴う基金残高の減少も予測されることから、計画的な施設整備及び基金の積立等により将来負担比率上昇の軽減を図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72632</xdr:rowOff>
    </xdr:from>
    <xdr:to>
      <xdr:col>81</xdr:col>
      <xdr:colOff>44450</xdr:colOff>
      <xdr:row>14</xdr:row>
      <xdr:rowOff>89868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7293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89868</xdr:rowOff>
    </xdr:from>
    <xdr:to>
      <xdr:col>77</xdr:col>
      <xdr:colOff>44450</xdr:colOff>
      <xdr:row>15</xdr:row>
      <xdr:rowOff>44813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9016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44813</xdr:rowOff>
    </xdr:from>
    <xdr:to>
      <xdr:col>72</xdr:col>
      <xdr:colOff>203200</xdr:colOff>
      <xdr:row>16</xdr:row>
      <xdr:rowOff>116961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16563"/>
          <a:ext cx="8890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116961</xdr:rowOff>
    </xdr:from>
    <xdr:to>
      <xdr:col>68</xdr:col>
      <xdr:colOff>152400</xdr:colOff>
      <xdr:row>18</xdr:row>
      <xdr:rowOff>22255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60161"/>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21832</xdr:rowOff>
    </xdr:from>
    <xdr:to>
      <xdr:col>81</xdr:col>
      <xdr:colOff>95250</xdr:colOff>
      <xdr:row>14</xdr:row>
      <xdr:rowOff>123432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165359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9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39068</xdr:rowOff>
    </xdr:from>
    <xdr:to>
      <xdr:col>77</xdr:col>
      <xdr:colOff>95250</xdr:colOff>
      <xdr:row>14</xdr:row>
      <xdr:rowOff>140668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125445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2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165463</xdr:rowOff>
    </xdr:from>
    <xdr:to>
      <xdr:col>73</xdr:col>
      <xdr:colOff>44450</xdr:colOff>
      <xdr:row>15</xdr:row>
      <xdr:rowOff>95613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80390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66161</xdr:rowOff>
    </xdr:from>
    <xdr:to>
      <xdr:col>68</xdr:col>
      <xdr:colOff>203200</xdr:colOff>
      <xdr:row>16</xdr:row>
      <xdr:rowOff>167761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152538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142905</xdr:rowOff>
    </xdr:from>
    <xdr:to>
      <xdr:col>64</xdr:col>
      <xdr:colOff>152400</xdr:colOff>
      <xdr:row>18</xdr:row>
      <xdr:rowOff>73055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57832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令和５年度は共済費の減などを要因に前年度より減少し、人件費に係る経常収支比率は</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ポイント下回っている。一方、職員数の水準が類似団体と比較して高く、人件費に準ずる費用を合わせた人口一人当たり決算額が、本町が一部事務組合の所在地となっていることもあり、類似団体平均より約</a:t>
          </a:r>
          <a:r>
            <a:rPr kumimoji="1" lang="en-US" altLang="ja-JP" sz="1100">
              <a:solidFill>
                <a:schemeClr val="dk1"/>
              </a:solidFill>
              <a:effectLst/>
              <a:latin typeface="+mn-lt"/>
              <a:ea typeface="+mn-ea"/>
              <a:cs typeface="+mn-cs"/>
            </a:rPr>
            <a:t>24,000</a:t>
          </a:r>
          <a:r>
            <a:rPr kumimoji="1" lang="ja-JP" altLang="ja-JP" sz="1100">
              <a:solidFill>
                <a:schemeClr val="dk1"/>
              </a:solidFill>
              <a:effectLst/>
              <a:latin typeface="+mn-lt"/>
              <a:ea typeface="+mn-ea"/>
              <a:cs typeface="+mn-cs"/>
            </a:rPr>
            <a:t>円上回っている。今後においても、定員管理の適正化に努め、経常収支比率の縮減に努める。</a:t>
          </a:r>
          <a:endParaRPr lang="ja-JP" altLang="ja-JP" sz="1400">
            <a:effectLst/>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物件費にかかる経常収支については、前年に比べ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ポイント上昇したが、これまで同様歳出削減に努めたこともあり、類似団体平均より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％低くなっており、今後も引き続き内部管理経費の縮減に努める。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892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53357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令和</a:t>
          </a:r>
          <a:r>
            <a:rPr kumimoji="1" lang="ja-JP" altLang="en-US" sz="950" b="0" i="0" baseline="0">
              <a:solidFill>
                <a:schemeClr val="dk1"/>
              </a:solidFill>
              <a:effectLst/>
              <a:latin typeface="+mn-lt"/>
              <a:ea typeface="+mn-ea"/>
              <a:cs typeface="+mn-cs"/>
            </a:rPr>
            <a:t>５</a:t>
          </a:r>
          <a:r>
            <a:rPr kumimoji="1" lang="ja-JP" altLang="ja-JP" sz="950" b="0" i="0" baseline="0">
              <a:solidFill>
                <a:schemeClr val="dk1"/>
              </a:solidFill>
              <a:effectLst/>
              <a:latin typeface="+mn-lt"/>
              <a:ea typeface="+mn-ea"/>
              <a:cs typeface="+mn-cs"/>
            </a:rPr>
            <a:t>年度は経常収支比率が前年度より</a:t>
          </a:r>
          <a:r>
            <a:rPr kumimoji="1" lang="en-US" altLang="ja-JP" sz="950" b="0" i="0" baseline="0">
              <a:solidFill>
                <a:schemeClr val="dk1"/>
              </a:solidFill>
              <a:effectLst/>
              <a:latin typeface="+mn-lt"/>
              <a:ea typeface="+mn-ea"/>
              <a:cs typeface="+mn-cs"/>
            </a:rPr>
            <a:t>0.2</a:t>
          </a:r>
          <a:r>
            <a:rPr kumimoji="1" lang="ja-JP" altLang="ja-JP" sz="950" b="0" i="0" baseline="0">
              <a:solidFill>
                <a:schemeClr val="dk1"/>
              </a:solidFill>
              <a:effectLst/>
              <a:latin typeface="+mn-lt"/>
              <a:ea typeface="+mn-ea"/>
              <a:cs typeface="+mn-cs"/>
            </a:rPr>
            <a:t>％増加した。要因としては、障害福祉サービス費等給付費等の過年度分にかかる国庫補助金の精算追加交付分があったものの、結果として経常経費充当一般財源が増加したためである。基本的には、高齢化率が高いことによる老人福祉費や心身障害者対策における利用者の増加による社会福祉費が増加傾向にある。児童手当等の児童福祉に係る扶助費は少子化に伴い減少傾向にはあるが、利用者の状況に応じたサービス提供や実態把握、介護予防等の取り組みによる給付費上昇の抑制など、間接的な取り組みにより上昇幅の抑制に努める。</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その他の支出に係る経常収支比率が類似団体平均を</a:t>
          </a:r>
          <a:r>
            <a:rPr kumimoji="1" lang="en-US" altLang="ja-JP" sz="1050">
              <a:solidFill>
                <a:schemeClr val="dk1"/>
              </a:solidFill>
              <a:effectLst/>
              <a:latin typeface="+mn-lt"/>
              <a:ea typeface="+mn-ea"/>
              <a:cs typeface="+mn-cs"/>
            </a:rPr>
            <a:t>11.9</a:t>
          </a:r>
          <a:r>
            <a:rPr kumimoji="1" lang="ja-JP" altLang="ja-JP" sz="1050">
              <a:solidFill>
                <a:schemeClr val="dk1"/>
              </a:solidFill>
              <a:effectLst/>
              <a:latin typeface="+mn-lt"/>
              <a:ea typeface="+mn-ea"/>
              <a:cs typeface="+mn-cs"/>
            </a:rPr>
            <a:t>％上回っている大きな要因は、公共下水道事業において維持管理費等の固定経費</a:t>
          </a:r>
          <a:r>
            <a:rPr kumimoji="1" lang="ja-JP" altLang="en-US" sz="1050">
              <a:solidFill>
                <a:schemeClr val="dk1"/>
              </a:solidFill>
              <a:effectLst/>
              <a:latin typeface="+mn-lt"/>
              <a:ea typeface="+mn-ea"/>
              <a:cs typeface="+mn-cs"/>
            </a:rPr>
            <a:t>、広域化・共同化事業、</a:t>
          </a:r>
          <a:r>
            <a:rPr kumimoji="1" lang="ja-JP" altLang="ja-JP" sz="1050">
              <a:solidFill>
                <a:schemeClr val="dk1"/>
              </a:solidFill>
              <a:effectLst/>
              <a:latin typeface="+mn-lt"/>
              <a:ea typeface="+mn-ea"/>
              <a:cs typeface="+mn-cs"/>
            </a:rPr>
            <a:t>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r>
            <a:rPr kumimoji="1" lang="ja-JP" altLang="en-US" sz="1050">
              <a:solidFill>
                <a:schemeClr val="dk1"/>
              </a:solidFill>
              <a:effectLst/>
              <a:latin typeface="+mn-lt"/>
              <a:ea typeface="+mn-ea"/>
              <a:cs typeface="+mn-cs"/>
            </a:rPr>
            <a:t>。</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16510</xdr:rowOff>
    </xdr:from>
    <xdr:to>
      <xdr:col>82</xdr:col>
      <xdr:colOff>107950</xdr:colOff>
      <xdr:row>62</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749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1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41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8890</xdr:rowOff>
    </xdr:from>
    <xdr:to>
      <xdr:col>69</xdr:col>
      <xdr:colOff>92075</xdr:colOff>
      <xdr:row>61</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6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140970</xdr:rowOff>
    </xdr:from>
    <xdr:to>
      <xdr:col>82</xdr:col>
      <xdr:colOff>158750</xdr:colOff>
      <xdr:row>62</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49547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137160</xdr:rowOff>
    </xdr:from>
    <xdr:to>
      <xdr:col>78</xdr:col>
      <xdr:colOff>120650</xdr:colOff>
      <xdr:row>61</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52087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1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％低くなって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消防・衛生施設組合などの一部事務組合、水道事業会計に対する負担金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療養給付費負担金が多額であり、特に一部事務組合への負担金については、本町が所在市町村となっていることもあり、近年は</a:t>
          </a:r>
          <a:r>
            <a:rPr kumimoji="1" lang="ja-JP" altLang="en-US" sz="1100">
              <a:solidFill>
                <a:schemeClr val="dk1"/>
              </a:solidFill>
              <a:effectLst/>
              <a:latin typeface="+mn-lt"/>
              <a:ea typeface="+mn-ea"/>
              <a:cs typeface="+mn-cs"/>
            </a:rPr>
            <a:t>増加傾向にあった。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、水道事業会計や一部事務組合に対して効率的な運営を求め負担金の削減に努める。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32294</xdr:rowOff>
    </xdr:from>
    <xdr:to>
      <xdr:col>82</xdr:col>
      <xdr:colOff>107950</xdr:colOff>
      <xdr:row>36</xdr:row>
      <xdr:rowOff>51889</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0449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25763</xdr:rowOff>
    </xdr:from>
    <xdr:to>
      <xdr:col>78</xdr:col>
      <xdr:colOff>69850</xdr:colOff>
      <xdr:row>36</xdr:row>
      <xdr:rowOff>51889</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979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25763</xdr:rowOff>
    </xdr:from>
    <xdr:to>
      <xdr:col>73</xdr:col>
      <xdr:colOff>180975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979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169454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763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152944</xdr:rowOff>
    </xdr:from>
    <xdr:to>
      <xdr:col>82</xdr:col>
      <xdr:colOff>158750</xdr:colOff>
      <xdr:row>36</xdr:row>
      <xdr:rowOff>83094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169471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1089</xdr:rowOff>
    </xdr:from>
    <xdr:to>
      <xdr:col>78</xdr:col>
      <xdr:colOff>120650</xdr:colOff>
      <xdr:row>36</xdr:row>
      <xdr:rowOff>102689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112866</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4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146413</xdr:rowOff>
    </xdr:from>
    <xdr:to>
      <xdr:col>74</xdr:col>
      <xdr:colOff>31750</xdr:colOff>
      <xdr:row>36</xdr:row>
      <xdr:rowOff>76563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61340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118654</xdr:rowOff>
    </xdr:from>
    <xdr:to>
      <xdr:col>65</xdr:col>
      <xdr:colOff>53975</xdr:colOff>
      <xdr:row>37</xdr:row>
      <xdr:rowOff>48804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33581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新規発行地方債の抑制を行って</a:t>
          </a:r>
          <a:r>
            <a:rPr kumimoji="1" lang="ja-JP" altLang="en-US" sz="1100" b="0" i="0" baseline="0">
              <a:solidFill>
                <a:schemeClr val="dk1"/>
              </a:solidFill>
              <a:effectLst/>
              <a:latin typeface="+mn-lt"/>
              <a:ea typeface="+mn-ea"/>
              <a:cs typeface="+mn-cs"/>
            </a:rPr>
            <a:t>きており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類似団体平均を下回っている。しかし、公債費に準ずる費用として公営企業や一部事務組合の起こした地方債に充てたと認められる負担金については人口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人当たり決算額が類似団体平均を上回って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また、今後、公共施設の老朽化に伴う施設整備等により新規発行地方債の増加も見込まれることから、公営企業や一部事務組合等も併せ、地方債の償還と新規発行のバランスの取れた事業執行に努める。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62992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公債費以外の経費が類似団体と比較して</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72085"/>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440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440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65278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955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32245</xdr:rowOff>
    </xdr:from>
    <xdr:to>
      <xdr:col>29</xdr:col>
      <xdr:colOff>127000</xdr:colOff>
      <xdr:row>15</xdr:row>
      <xdr:rowOff>91186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1620"/>
          <a:ext cx="647700" cy="5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91186</xdr:rowOff>
    </xdr:from>
    <xdr:to>
      <xdr:col>26</xdr:col>
      <xdr:colOff>50800</xdr:colOff>
      <xdr:row>15</xdr:row>
      <xdr:rowOff>131915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0561"/>
          <a:ext cx="698500" cy="4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131915</xdr:rowOff>
    </xdr:from>
    <xdr:to>
      <xdr:col>22</xdr:col>
      <xdr:colOff>114300</xdr:colOff>
      <xdr:row>16</xdr:row>
      <xdr:rowOff>4877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51290"/>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4877</xdr:rowOff>
    </xdr:from>
    <xdr:to>
      <xdr:col>18</xdr:col>
      <xdr:colOff>177800</xdr:colOff>
      <xdr:row>16</xdr:row>
      <xdr:rowOff>63271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5702"/>
          <a:ext cx="698500" cy="5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152895</xdr:rowOff>
    </xdr:from>
    <xdr:to>
      <xdr:col>29</xdr:col>
      <xdr:colOff>177800</xdr:colOff>
      <xdr:row>15</xdr:row>
      <xdr:rowOff>83045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0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169422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40386</xdr:rowOff>
    </xdr:from>
    <xdr:to>
      <xdr:col>26</xdr:col>
      <xdr:colOff>101600</xdr:colOff>
      <xdr:row>15</xdr:row>
      <xdr:rowOff>141986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152163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81115</xdr:rowOff>
    </xdr:from>
    <xdr:to>
      <xdr:col>22</xdr:col>
      <xdr:colOff>165100</xdr:colOff>
      <xdr:row>16</xdr:row>
      <xdr:rowOff>11265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0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21442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125527</xdr:rowOff>
    </xdr:from>
    <xdr:to>
      <xdr:col>19</xdr:col>
      <xdr:colOff>38100</xdr:colOff>
      <xdr:row>16</xdr:row>
      <xdr:rowOff>55677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12471</xdr:rowOff>
    </xdr:from>
    <xdr:to>
      <xdr:col>15</xdr:col>
      <xdr:colOff>101600</xdr:colOff>
      <xdr:row>16</xdr:row>
      <xdr:rowOff>114071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124248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121171</xdr:rowOff>
    </xdr:from>
    <xdr:to>
      <xdr:col>29</xdr:col>
      <xdr:colOff>127000</xdr:colOff>
      <xdr:row>37</xdr:row>
      <xdr:rowOff>69918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74421"/>
          <a:ext cx="647700" cy="120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102426</xdr:rowOff>
    </xdr:from>
    <xdr:to>
      <xdr:col>26</xdr:col>
      <xdr:colOff>50800</xdr:colOff>
      <xdr:row>36</xdr:row>
      <xdr:rowOff>121171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55676"/>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102426</xdr:rowOff>
    </xdr:from>
    <xdr:to>
      <xdr:col>22</xdr:col>
      <xdr:colOff>114300</xdr:colOff>
      <xdr:row>37</xdr:row>
      <xdr:rowOff>3990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55676"/>
          <a:ext cx="698500" cy="7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152443</xdr:rowOff>
    </xdr:from>
    <xdr:to>
      <xdr:col>18</xdr:col>
      <xdr:colOff>177800</xdr:colOff>
      <xdr:row>37</xdr:row>
      <xdr:rowOff>3990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05693"/>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19118</xdr:rowOff>
    </xdr:from>
    <xdr:to>
      <xdr:col>29</xdr:col>
      <xdr:colOff>177800</xdr:colOff>
      <xdr:row>37</xdr:row>
      <xdr:rowOff>120718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162645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70371</xdr:rowOff>
    </xdr:from>
    <xdr:to>
      <xdr:col>26</xdr:col>
      <xdr:colOff>101600</xdr:colOff>
      <xdr:row>37</xdr:row>
      <xdr:rowOff>521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156748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9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51626</xdr:rowOff>
    </xdr:from>
    <xdr:to>
      <xdr:col>22</xdr:col>
      <xdr:colOff>165100</xdr:colOff>
      <xdr:row>36</xdr:row>
      <xdr:rowOff>153226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138003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124640</xdr:rowOff>
    </xdr:from>
    <xdr:to>
      <xdr:col>19</xdr:col>
      <xdr:colOff>38100</xdr:colOff>
      <xdr:row>37</xdr:row>
      <xdr:rowOff>54790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7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39567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101643</xdr:rowOff>
    </xdr:from>
    <xdr:to>
      <xdr:col>15</xdr:col>
      <xdr:colOff>101600</xdr:colOff>
      <xdr:row>37</xdr:row>
      <xdr:rowOff>31793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147213</xdr:rowOff>
    </xdr:from>
    <xdr:to>
      <xdr:col>24</xdr:col>
      <xdr:colOff>63500</xdr:colOff>
      <xdr:row>34</xdr:row>
      <xdr:rowOff>162941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6513"/>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162941</xdr:rowOff>
    </xdr:from>
    <xdr:to>
      <xdr:col>19</xdr:col>
      <xdr:colOff>177800</xdr:colOff>
      <xdr:row>35</xdr:row>
      <xdr:rowOff>27351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92241"/>
          <a:ext cx="889000" cy="3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27351</xdr:rowOff>
    </xdr:from>
    <xdr:to>
      <xdr:col>15</xdr:col>
      <xdr:colOff>50800</xdr:colOff>
      <xdr:row>35</xdr:row>
      <xdr:rowOff>68362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28101"/>
          <a:ext cx="8890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68362</xdr:rowOff>
    </xdr:from>
    <xdr:to>
      <xdr:col>10</xdr:col>
      <xdr:colOff>114300</xdr:colOff>
      <xdr:row>36</xdr:row>
      <xdr:rowOff>50820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69112"/>
          <a:ext cx="889000" cy="15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96413</xdr:rowOff>
    </xdr:from>
    <xdr:to>
      <xdr:col>24</xdr:col>
      <xdr:colOff>114300</xdr:colOff>
      <xdr:row>35</xdr:row>
      <xdr:rowOff>26563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119290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112141</xdr:rowOff>
    </xdr:from>
    <xdr:to>
      <xdr:col>20</xdr:col>
      <xdr:colOff>38100</xdr:colOff>
      <xdr:row>35</xdr:row>
      <xdr:rowOff>42291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58818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1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148001</xdr:rowOff>
    </xdr:from>
    <xdr:to>
      <xdr:col>15</xdr:col>
      <xdr:colOff>101600</xdr:colOff>
      <xdr:row>35</xdr:row>
      <xdr:rowOff>78151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94678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5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17562</xdr:rowOff>
    </xdr:from>
    <xdr:to>
      <xdr:col>10</xdr:col>
      <xdr:colOff>165100</xdr:colOff>
      <xdr:row>35</xdr:row>
      <xdr:rowOff>119162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135689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xdr:rowOff>
    </xdr:from>
    <xdr:to>
      <xdr:col>6</xdr:col>
      <xdr:colOff>38100</xdr:colOff>
      <xdr:row>36</xdr:row>
      <xdr:rowOff>101620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118147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49522</xdr:rowOff>
    </xdr:from>
    <xdr:to>
      <xdr:col>24</xdr:col>
      <xdr:colOff>63500</xdr:colOff>
      <xdr:row>56</xdr:row>
      <xdr:rowOff>107632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50722"/>
          <a:ext cx="8382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49522</xdr:rowOff>
    </xdr:from>
    <xdr:to>
      <xdr:col>19</xdr:col>
      <xdr:colOff>177800</xdr:colOff>
      <xdr:row>56</xdr:row>
      <xdr:rowOff>82815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0722"/>
          <a:ext cx="8890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82815</xdr:rowOff>
    </xdr:from>
    <xdr:to>
      <xdr:col>15</xdr:col>
      <xdr:colOff>50800</xdr:colOff>
      <xdr:row>57</xdr:row>
      <xdr:rowOff>79377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4015"/>
          <a:ext cx="889000" cy="1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79377</xdr:rowOff>
    </xdr:from>
    <xdr:to>
      <xdr:col>10</xdr:col>
      <xdr:colOff>114300</xdr:colOff>
      <xdr:row>58</xdr:row>
      <xdr:rowOff>46038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2027"/>
          <a:ext cx="889000" cy="1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56832</xdr:rowOff>
    </xdr:from>
    <xdr:to>
      <xdr:col>24</xdr:col>
      <xdr:colOff>114300</xdr:colOff>
      <xdr:row>56</xdr:row>
      <xdr:rowOff>158432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35259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170172</xdr:rowOff>
    </xdr:from>
    <xdr:to>
      <xdr:col>20</xdr:col>
      <xdr:colOff>38100</xdr:colOff>
      <xdr:row>56</xdr:row>
      <xdr:rowOff>100322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32015</xdr:rowOff>
    </xdr:from>
    <xdr:to>
      <xdr:col>15</xdr:col>
      <xdr:colOff>101600</xdr:colOff>
      <xdr:row>56</xdr:row>
      <xdr:rowOff>133615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28577</xdr:rowOff>
    </xdr:from>
    <xdr:to>
      <xdr:col>10</xdr:col>
      <xdr:colOff>165100</xdr:colOff>
      <xdr:row>57</xdr:row>
      <xdr:rowOff>130177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121304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166688</xdr:rowOff>
    </xdr:from>
    <xdr:to>
      <xdr:col>6</xdr:col>
      <xdr:colOff>38100</xdr:colOff>
      <xdr:row>58</xdr:row>
      <xdr:rowOff>96838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87965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137460</xdr:rowOff>
    </xdr:from>
    <xdr:to>
      <xdr:col>24</xdr:col>
      <xdr:colOff>63500</xdr:colOff>
      <xdr:row>76</xdr:row>
      <xdr:rowOff>43391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96210"/>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26955</xdr:rowOff>
    </xdr:from>
    <xdr:to>
      <xdr:col>19</xdr:col>
      <xdr:colOff>177800</xdr:colOff>
      <xdr:row>76</xdr:row>
      <xdr:rowOff>43391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057155"/>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26955</xdr:rowOff>
    </xdr:from>
    <xdr:to>
      <xdr:col>15</xdr:col>
      <xdr:colOff>50800</xdr:colOff>
      <xdr:row>76</xdr:row>
      <xdr:rowOff>89430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57155"/>
          <a:ext cx="889000" cy="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89430</xdr:rowOff>
    </xdr:from>
    <xdr:to>
      <xdr:col>10</xdr:col>
      <xdr:colOff>114300</xdr:colOff>
      <xdr:row>76</xdr:row>
      <xdr:rowOff>156685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19630"/>
          <a:ext cx="889000" cy="6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86660</xdr:rowOff>
    </xdr:from>
    <xdr:to>
      <xdr:col>24</xdr:col>
      <xdr:colOff>114300</xdr:colOff>
      <xdr:row>76</xdr:row>
      <xdr:rowOff>16810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109537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164041</xdr:rowOff>
    </xdr:from>
    <xdr:to>
      <xdr:col>20</xdr:col>
      <xdr:colOff>38100</xdr:colOff>
      <xdr:row>76</xdr:row>
      <xdr:rowOff>94191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110718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147605</xdr:rowOff>
    </xdr:from>
    <xdr:to>
      <xdr:col>15</xdr:col>
      <xdr:colOff>101600</xdr:colOff>
      <xdr:row>76</xdr:row>
      <xdr:rowOff>77755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94281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7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38630</xdr:rowOff>
    </xdr:from>
    <xdr:to>
      <xdr:col>10</xdr:col>
      <xdr:colOff>165100</xdr:colOff>
      <xdr:row>76</xdr:row>
      <xdr:rowOff>140230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156758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105885</xdr:rowOff>
    </xdr:from>
    <xdr:to>
      <xdr:col>6</xdr:col>
      <xdr:colOff>38100</xdr:colOff>
      <xdr:row>77</xdr:row>
      <xdr:rowOff>36035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52562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56500</xdr:rowOff>
    </xdr:from>
    <xdr:to>
      <xdr:col>24</xdr:col>
      <xdr:colOff>63500</xdr:colOff>
      <xdr:row>94</xdr:row>
      <xdr:rowOff>100861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72800"/>
          <a:ext cx="838200" cy="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6393</xdr:rowOff>
    </xdr:from>
    <xdr:to>
      <xdr:col>19</xdr:col>
      <xdr:colOff>177800</xdr:colOff>
      <xdr:row>94</xdr:row>
      <xdr:rowOff>100861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22693"/>
          <a:ext cx="889000" cy="9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6393</xdr:rowOff>
    </xdr:from>
    <xdr:to>
      <xdr:col>15</xdr:col>
      <xdr:colOff>50800</xdr:colOff>
      <xdr:row>95</xdr:row>
      <xdr:rowOff>148594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22693"/>
          <a:ext cx="889000" cy="3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148594</xdr:rowOff>
    </xdr:from>
    <xdr:to>
      <xdr:col>10</xdr:col>
      <xdr:colOff>114300</xdr:colOff>
      <xdr:row>96</xdr:row>
      <xdr:rowOff>23963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36344"/>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5700</xdr:rowOff>
    </xdr:from>
    <xdr:to>
      <xdr:col>24</xdr:col>
      <xdr:colOff>114300</xdr:colOff>
      <xdr:row>94</xdr:row>
      <xdr:rowOff>107300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28577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7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50061</xdr:rowOff>
    </xdr:from>
    <xdr:to>
      <xdr:col>20</xdr:col>
      <xdr:colOff>38100</xdr:colOff>
      <xdr:row>94</xdr:row>
      <xdr:rowOff>151661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168188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127043</xdr:rowOff>
    </xdr:from>
    <xdr:to>
      <xdr:col>15</xdr:col>
      <xdr:colOff>101600</xdr:colOff>
      <xdr:row>94</xdr:row>
      <xdr:rowOff>57193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73720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4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97794</xdr:rowOff>
    </xdr:from>
    <xdr:to>
      <xdr:col>10</xdr:col>
      <xdr:colOff>165100</xdr:colOff>
      <xdr:row>96</xdr:row>
      <xdr:rowOff>27944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44471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1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144613</xdr:rowOff>
    </xdr:from>
    <xdr:to>
      <xdr:col>6</xdr:col>
      <xdr:colOff>38100</xdr:colOff>
      <xdr:row>96</xdr:row>
      <xdr:rowOff>74763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91290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114166</xdr:rowOff>
    </xdr:from>
    <xdr:to>
      <xdr:col>55</xdr:col>
      <xdr:colOff>0</xdr:colOff>
      <xdr:row>36</xdr:row>
      <xdr:rowOff>124594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86366"/>
          <a:ext cx="8382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75962</xdr:rowOff>
    </xdr:from>
    <xdr:to>
      <xdr:col>50</xdr:col>
      <xdr:colOff>114300</xdr:colOff>
      <xdr:row>36</xdr:row>
      <xdr:rowOff>114166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248162"/>
          <a:ext cx="8890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28911</xdr:rowOff>
    </xdr:from>
    <xdr:to>
      <xdr:col>45</xdr:col>
      <xdr:colOff>177800</xdr:colOff>
      <xdr:row>36</xdr:row>
      <xdr:rowOff>75962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58211"/>
          <a:ext cx="889000" cy="38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28911</xdr:rowOff>
    </xdr:from>
    <xdr:to>
      <xdr:col>41</xdr:col>
      <xdr:colOff>50800</xdr:colOff>
      <xdr:row>37</xdr:row>
      <xdr:rowOff>8113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58211"/>
          <a:ext cx="889000" cy="4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73794</xdr:rowOff>
    </xdr:from>
    <xdr:to>
      <xdr:col>55</xdr:col>
      <xdr:colOff>50800</xdr:colOff>
      <xdr:row>37</xdr:row>
      <xdr:rowOff>3944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52221</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63366</xdr:rowOff>
    </xdr:from>
    <xdr:to>
      <xdr:col>50</xdr:col>
      <xdr:colOff>165100</xdr:colOff>
      <xdr:row>36</xdr:row>
      <xdr:rowOff>164966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156093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25162</xdr:rowOff>
    </xdr:from>
    <xdr:to>
      <xdr:col>46</xdr:col>
      <xdr:colOff>38100</xdr:colOff>
      <xdr:row>36</xdr:row>
      <xdr:rowOff>126762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143289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149561</xdr:rowOff>
    </xdr:from>
    <xdr:to>
      <xdr:col>41</xdr:col>
      <xdr:colOff>101600</xdr:colOff>
      <xdr:row>34</xdr:row>
      <xdr:rowOff>79711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70838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0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128763</xdr:rowOff>
    </xdr:from>
    <xdr:to>
      <xdr:col>36</xdr:col>
      <xdr:colOff>165100</xdr:colOff>
      <xdr:row>37</xdr:row>
      <xdr:rowOff>58913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50040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125435</xdr:rowOff>
    </xdr:from>
    <xdr:to>
      <xdr:col>55</xdr:col>
      <xdr:colOff>0</xdr:colOff>
      <xdr:row>58</xdr:row>
      <xdr:rowOff>31412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98085"/>
          <a:ext cx="8382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37066</xdr:rowOff>
    </xdr:from>
    <xdr:to>
      <xdr:col>50</xdr:col>
      <xdr:colOff>114300</xdr:colOff>
      <xdr:row>58</xdr:row>
      <xdr:rowOff>31412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09716"/>
          <a:ext cx="889000" cy="1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37066</xdr:rowOff>
    </xdr:from>
    <xdr:to>
      <xdr:col>45</xdr:col>
      <xdr:colOff>177800</xdr:colOff>
      <xdr:row>57</xdr:row>
      <xdr:rowOff>160785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09716"/>
          <a:ext cx="889000" cy="1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120132</xdr:rowOff>
    </xdr:from>
    <xdr:to>
      <xdr:col>41</xdr:col>
      <xdr:colOff>50800</xdr:colOff>
      <xdr:row>57</xdr:row>
      <xdr:rowOff>160785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92782"/>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74635</xdr:rowOff>
    </xdr:from>
    <xdr:to>
      <xdr:col>55</xdr:col>
      <xdr:colOff>50800</xdr:colOff>
      <xdr:row>58</xdr:row>
      <xdr:rowOff>4785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53062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152062</xdr:rowOff>
    </xdr:from>
    <xdr:to>
      <xdr:col>50</xdr:col>
      <xdr:colOff>165100</xdr:colOff>
      <xdr:row>58</xdr:row>
      <xdr:rowOff>82212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73339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157716</xdr:rowOff>
    </xdr:from>
    <xdr:to>
      <xdr:col>46</xdr:col>
      <xdr:colOff>38100</xdr:colOff>
      <xdr:row>57</xdr:row>
      <xdr:rowOff>87866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78993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109985</xdr:rowOff>
    </xdr:from>
    <xdr:to>
      <xdr:col>41</xdr:col>
      <xdr:colOff>101600</xdr:colOff>
      <xdr:row>58</xdr:row>
      <xdr:rowOff>40135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8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31262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7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69332</xdr:rowOff>
    </xdr:from>
    <xdr:to>
      <xdr:col>36</xdr:col>
      <xdr:colOff>165100</xdr:colOff>
      <xdr:row>57</xdr:row>
      <xdr:rowOff>170932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162059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xdr:rowOff>
    </xdr:from>
    <xdr:to>
      <xdr:col>55</xdr:col>
      <xdr:colOff>0</xdr:colOff>
      <xdr:row>78</xdr:row>
      <xdr:rowOff>157226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6479"/>
          <a:ext cx="838200" cy="1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65748</xdr:rowOff>
    </xdr:from>
    <xdr:to>
      <xdr:col>50</xdr:col>
      <xdr:colOff>114300</xdr:colOff>
      <xdr:row>78</xdr:row>
      <xdr:rowOff>157226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8848"/>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65748</xdr:rowOff>
    </xdr:from>
    <xdr:to>
      <xdr:col>45</xdr:col>
      <xdr:colOff>177800</xdr:colOff>
      <xdr:row>78</xdr:row>
      <xdr:rowOff>132042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388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132042</xdr:rowOff>
    </xdr:from>
    <xdr:to>
      <xdr:col>41</xdr:col>
      <xdr:colOff>50800</xdr:colOff>
      <xdr:row>78</xdr:row>
      <xdr:rowOff>158407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5142"/>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134029</xdr:rowOff>
    </xdr:from>
    <xdr:to>
      <xdr:col>55</xdr:col>
      <xdr:colOff>50800</xdr:colOff>
      <xdr:row>78</xdr:row>
      <xdr:rowOff>64179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112456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106426</xdr:rowOff>
    </xdr:from>
    <xdr:to>
      <xdr:col>50</xdr:col>
      <xdr:colOff>165100</xdr:colOff>
      <xdr:row>79</xdr:row>
      <xdr:rowOff>36576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27703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14948</xdr:rowOff>
    </xdr:from>
    <xdr:to>
      <xdr:col>46</xdr:col>
      <xdr:colOff>38100</xdr:colOff>
      <xdr:row>78</xdr:row>
      <xdr:rowOff>116548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107675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81242</xdr:rowOff>
    </xdr:from>
    <xdr:to>
      <xdr:col>41</xdr:col>
      <xdr:colOff>101600</xdr:colOff>
      <xdr:row>79</xdr:row>
      <xdr:rowOff>11392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107607</xdr:rowOff>
    </xdr:from>
    <xdr:to>
      <xdr:col>36</xdr:col>
      <xdr:colOff>165100</xdr:colOff>
      <xdr:row>79</xdr:row>
      <xdr:rowOff>37757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28884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7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33706</xdr:rowOff>
    </xdr:from>
    <xdr:to>
      <xdr:col>55</xdr:col>
      <xdr:colOff>0</xdr:colOff>
      <xdr:row>98</xdr:row>
      <xdr:rowOff>74985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35806"/>
          <a:ext cx="8382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66091</xdr:rowOff>
    </xdr:from>
    <xdr:to>
      <xdr:col>50</xdr:col>
      <xdr:colOff>114300</xdr:colOff>
      <xdr:row>98</xdr:row>
      <xdr:rowOff>74985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96741"/>
          <a:ext cx="889000" cy="18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66091</xdr:rowOff>
    </xdr:from>
    <xdr:to>
      <xdr:col>45</xdr:col>
      <xdr:colOff>177800</xdr:colOff>
      <xdr:row>98</xdr:row>
      <xdr:rowOff>45931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6741"/>
          <a:ext cx="889000" cy="1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133550</xdr:rowOff>
    </xdr:from>
    <xdr:to>
      <xdr:col>41</xdr:col>
      <xdr:colOff>50800</xdr:colOff>
      <xdr:row>98</xdr:row>
      <xdr:rowOff>45931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64200"/>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154356</xdr:rowOff>
    </xdr:from>
    <xdr:to>
      <xdr:col>55</xdr:col>
      <xdr:colOff>50800</xdr:colOff>
      <xdr:row>98</xdr:row>
      <xdr:rowOff>84506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132783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24185</xdr:rowOff>
    </xdr:from>
    <xdr:to>
      <xdr:col>50</xdr:col>
      <xdr:colOff>165100</xdr:colOff>
      <xdr:row>98</xdr:row>
      <xdr:rowOff>125785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116912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1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15291</xdr:rowOff>
    </xdr:from>
    <xdr:to>
      <xdr:col>46</xdr:col>
      <xdr:colOff>38100</xdr:colOff>
      <xdr:row>97</xdr:row>
      <xdr:rowOff>116891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166581</xdr:rowOff>
    </xdr:from>
    <xdr:to>
      <xdr:col>41</xdr:col>
      <xdr:colOff>101600</xdr:colOff>
      <xdr:row>98</xdr:row>
      <xdr:rowOff>96731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87858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82750</xdr:rowOff>
    </xdr:from>
    <xdr:to>
      <xdr:col>36</xdr:col>
      <xdr:colOff>165100</xdr:colOff>
      <xdr:row>98</xdr:row>
      <xdr:rowOff>12900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119873</xdr:rowOff>
    </xdr:from>
    <xdr:to>
      <xdr:col>85</xdr:col>
      <xdr:colOff>127000</xdr:colOff>
      <xdr:row>77</xdr:row>
      <xdr:rowOff>92929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50073"/>
          <a:ext cx="838200" cy="14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119873</xdr:rowOff>
    </xdr:from>
    <xdr:to>
      <xdr:col>81</xdr:col>
      <xdr:colOff>50800</xdr:colOff>
      <xdr:row>77</xdr:row>
      <xdr:rowOff>96114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50073"/>
          <a:ext cx="8890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96114</xdr:rowOff>
    </xdr:from>
    <xdr:to>
      <xdr:col>76</xdr:col>
      <xdr:colOff>114300</xdr:colOff>
      <xdr:row>77</xdr:row>
      <xdr:rowOff>100518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97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100518</xdr:rowOff>
    </xdr:from>
    <xdr:to>
      <xdr:col>71</xdr:col>
      <xdr:colOff>177800</xdr:colOff>
      <xdr:row>77</xdr:row>
      <xdr:rowOff>104640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02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42129</xdr:rowOff>
    </xdr:from>
    <xdr:to>
      <xdr:col>85</xdr:col>
      <xdr:colOff>177800</xdr:colOff>
      <xdr:row>77</xdr:row>
      <xdr:rowOff>143729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20556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69073</xdr:rowOff>
    </xdr:from>
    <xdr:to>
      <xdr:col>81</xdr:col>
      <xdr:colOff>101600</xdr:colOff>
      <xdr:row>76</xdr:row>
      <xdr:rowOff>170673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45314</xdr:rowOff>
    </xdr:from>
    <xdr:to>
      <xdr:col>76</xdr:col>
      <xdr:colOff>165100</xdr:colOff>
      <xdr:row>77</xdr:row>
      <xdr:rowOff>146914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138041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3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49718</xdr:rowOff>
    </xdr:from>
    <xdr:to>
      <xdr:col>72</xdr:col>
      <xdr:colOff>38100</xdr:colOff>
      <xdr:row>77</xdr:row>
      <xdr:rowOff>151318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142445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53840</xdr:rowOff>
    </xdr:from>
    <xdr:to>
      <xdr:col>67</xdr:col>
      <xdr:colOff>101600</xdr:colOff>
      <xdr:row>77</xdr:row>
      <xdr:rowOff>155440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146567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154581</xdr:rowOff>
    </xdr:from>
    <xdr:to>
      <xdr:col>85</xdr:col>
      <xdr:colOff>127000</xdr:colOff>
      <xdr:row>97</xdr:row>
      <xdr:rowOff>24905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13781"/>
          <a:ext cx="838200" cy="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12681</xdr:rowOff>
    </xdr:from>
    <xdr:to>
      <xdr:col>81</xdr:col>
      <xdr:colOff>50800</xdr:colOff>
      <xdr:row>97</xdr:row>
      <xdr:rowOff>24905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43331"/>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xdr:rowOff>
    </xdr:from>
    <xdr:to>
      <xdr:col>76</xdr:col>
      <xdr:colOff>114300</xdr:colOff>
      <xdr:row>97</xdr:row>
      <xdr:rowOff>166030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43331"/>
          <a:ext cx="889000" cy="1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166030</xdr:rowOff>
    </xdr:from>
    <xdr:to>
      <xdr:col>71</xdr:col>
      <xdr:colOff>177800</xdr:colOff>
      <xdr:row>98</xdr:row>
      <xdr:rowOff>70439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96680"/>
          <a:ext cx="889000" cy="7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103781</xdr:rowOff>
    </xdr:from>
    <xdr:to>
      <xdr:col>85</xdr:col>
      <xdr:colOff>177800</xdr:colOff>
      <xdr:row>97</xdr:row>
      <xdr:rowOff>33931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126658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1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145555</xdr:rowOff>
    </xdr:from>
    <xdr:to>
      <xdr:col>81</xdr:col>
      <xdr:colOff>101600</xdr:colOff>
      <xdr:row>97</xdr:row>
      <xdr:rowOff>75705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92232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7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133331</xdr:rowOff>
    </xdr:from>
    <xdr:to>
      <xdr:col>76</xdr:col>
      <xdr:colOff>165100</xdr:colOff>
      <xdr:row>97</xdr:row>
      <xdr:rowOff>63481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80008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115230</xdr:rowOff>
    </xdr:from>
    <xdr:to>
      <xdr:col>72</xdr:col>
      <xdr:colOff>38100</xdr:colOff>
      <xdr:row>98</xdr:row>
      <xdr:rowOff>45380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36507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19639</xdr:rowOff>
    </xdr:from>
    <xdr:to>
      <xdr:col>67</xdr:col>
      <xdr:colOff>101600</xdr:colOff>
      <xdr:row>98</xdr:row>
      <xdr:rowOff>121239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112366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139632</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73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139632</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88832</xdr:rowOff>
    </xdr:from>
    <xdr:to>
      <xdr:col>112</xdr:col>
      <xdr:colOff>38100</xdr:colOff>
      <xdr:row>39</xdr:row>
      <xdr:rowOff>18982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10109</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116097</xdr:rowOff>
    </xdr:from>
    <xdr:to>
      <xdr:col>116</xdr:col>
      <xdr:colOff>63500</xdr:colOff>
      <xdr:row>56</xdr:row>
      <xdr:rowOff>120955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717297"/>
          <a:ext cx="8382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120955</xdr:rowOff>
    </xdr:from>
    <xdr:to>
      <xdr:col>111</xdr:col>
      <xdr:colOff>177800</xdr:colOff>
      <xdr:row>56</xdr:row>
      <xdr:rowOff>125927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22155"/>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125927</xdr:rowOff>
    </xdr:from>
    <xdr:to>
      <xdr:col>107</xdr:col>
      <xdr:colOff>50800</xdr:colOff>
      <xdr:row>56</xdr:row>
      <xdr:rowOff>130328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27127"/>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130328</xdr:rowOff>
    </xdr:from>
    <xdr:to>
      <xdr:col>102</xdr:col>
      <xdr:colOff>114300</xdr:colOff>
      <xdr:row>56</xdr:row>
      <xdr:rowOff>134328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31528"/>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65297</xdr:rowOff>
    </xdr:from>
    <xdr:to>
      <xdr:col>116</xdr:col>
      <xdr:colOff>114300</xdr:colOff>
      <xdr:row>56</xdr:row>
      <xdr:rowOff>166897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88174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1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70155</xdr:rowOff>
    </xdr:from>
    <xdr:to>
      <xdr:col>112</xdr:col>
      <xdr:colOff>38100</xdr:colOff>
      <xdr:row>57</xdr:row>
      <xdr:rowOff>305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6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16832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4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75127</xdr:rowOff>
    </xdr:from>
    <xdr:to>
      <xdr:col>107</xdr:col>
      <xdr:colOff>101600</xdr:colOff>
      <xdr:row>57</xdr:row>
      <xdr:rowOff>5277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167854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6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79528</xdr:rowOff>
    </xdr:from>
    <xdr:to>
      <xdr:col>102</xdr:col>
      <xdr:colOff>165100</xdr:colOff>
      <xdr:row>57</xdr:row>
      <xdr:rowOff>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26205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5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83528</xdr:rowOff>
    </xdr:from>
    <xdr:to>
      <xdr:col>98</xdr:col>
      <xdr:colOff>38100</xdr:colOff>
      <xdr:row>57</xdr:row>
      <xdr:rowOff>13678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30205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5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138674</xdr:rowOff>
    </xdr:from>
    <xdr:to>
      <xdr:col>116</xdr:col>
      <xdr:colOff>63500</xdr:colOff>
      <xdr:row>76</xdr:row>
      <xdr:rowOff>82845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97424"/>
          <a:ext cx="838200" cy="1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82845</xdr:rowOff>
    </xdr:from>
    <xdr:to>
      <xdr:col>111</xdr:col>
      <xdr:colOff>177800</xdr:colOff>
      <xdr:row>76</xdr:row>
      <xdr:rowOff>89160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13045"/>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89160</xdr:rowOff>
    </xdr:from>
    <xdr:to>
      <xdr:col>107</xdr:col>
      <xdr:colOff>50800</xdr:colOff>
      <xdr:row>76</xdr:row>
      <xdr:rowOff>110954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19360"/>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110954</xdr:rowOff>
    </xdr:from>
    <xdr:to>
      <xdr:col>102</xdr:col>
      <xdr:colOff>114300</xdr:colOff>
      <xdr:row>76</xdr:row>
      <xdr:rowOff>122972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41154"/>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87874</xdr:rowOff>
    </xdr:from>
    <xdr:to>
      <xdr:col>116</xdr:col>
      <xdr:colOff>114300</xdr:colOff>
      <xdr:row>76</xdr:row>
      <xdr:rowOff>18024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110751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32045</xdr:rowOff>
    </xdr:from>
    <xdr:to>
      <xdr:col>112</xdr:col>
      <xdr:colOff>38100</xdr:colOff>
      <xdr:row>76</xdr:row>
      <xdr:rowOff>133645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150171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38360</xdr:rowOff>
    </xdr:from>
    <xdr:to>
      <xdr:col>107</xdr:col>
      <xdr:colOff>101600</xdr:colOff>
      <xdr:row>76</xdr:row>
      <xdr:rowOff>139960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156487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60154</xdr:rowOff>
    </xdr:from>
    <xdr:to>
      <xdr:col>102</xdr:col>
      <xdr:colOff>165100</xdr:colOff>
      <xdr:row>76</xdr:row>
      <xdr:rowOff>161754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72172</xdr:rowOff>
    </xdr:from>
    <xdr:to>
      <xdr:col>98</xdr:col>
      <xdr:colOff>38100</xdr:colOff>
      <xdr:row>77</xdr:row>
      <xdr:rowOff>2322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18850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特筆すべきは普通建設事業</a:t>
          </a:r>
          <a:r>
            <a:rPr kumimoji="1" lang="ja-JP" altLang="en-US" sz="1100" b="0" i="0" baseline="0">
              <a:solidFill>
                <a:schemeClr val="dk1"/>
              </a:solidFill>
              <a:effectLst/>
              <a:latin typeface="+mn-lt"/>
              <a:ea typeface="+mn-ea"/>
              <a:cs typeface="+mn-cs"/>
            </a:rPr>
            <a:t>（うち更新整備）</a:t>
          </a:r>
          <a:r>
            <a:rPr kumimoji="1" lang="ja-JP" altLang="ja-JP" sz="1100" b="0" i="0" baseline="0">
              <a:solidFill>
                <a:schemeClr val="dk1"/>
              </a:solidFill>
              <a:effectLst/>
              <a:latin typeface="+mn-lt"/>
              <a:ea typeface="+mn-ea"/>
              <a:cs typeface="+mn-cs"/>
            </a:rPr>
            <a:t>にかかる経費が全国平均、類似団体平均と比べて大幅に低いことが挙げられる。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これは、老朽化した公共施設の更新及び大規模改修をせず、小額の修繕によって整備してきたことが原因であり、その分維持補修費が類似団体平均を上回っている。（</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要因として除排雪にかかる経費が過大であることも一因）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また、経常収支比率を押し上げている要因である扶助費の増加も顕著であり、今後も社会福祉サービスの充実及び高齢化に伴い上昇していくことが予想される。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についても類似団体平均よりも大幅に高い数値である。公共下水道事業においては、広域化・共同化事業による近隣町村の事業費負担分を一般会計にて徴収し、繰出金として支出しているほか、維持管理費等の固定経費と建設に要した借入金の元利償還に対する繰出金が多額であることや介護保険事業への繰出金が多額であることから、特別会計においても自主財源（保険料（税）・使用料）の確保を図るとともに、受益者負担の適正化を図り、健全な財政運営に努め、繰出金の圧縮にも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17,222
17,022
140.62
11,703,906
11,317,170
379,266
5,963,418
5,061,272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100381</xdr:rowOff>
    </xdr:from>
    <xdr:to>
      <xdr:col>24</xdr:col>
      <xdr:colOff>63500</xdr:colOff>
      <xdr:row>34</xdr:row>
      <xdr:rowOff>129184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9681"/>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129184</xdr:rowOff>
    </xdr:from>
    <xdr:to>
      <xdr:col>19</xdr:col>
      <xdr:colOff>177800</xdr:colOff>
      <xdr:row>34</xdr:row>
      <xdr:rowOff>165989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8484"/>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35</xdr:row>
      <xdr:rowOff>37287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5289"/>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79121</xdr:rowOff>
    </xdr:from>
    <xdr:to>
      <xdr:col>10</xdr:col>
      <xdr:colOff>114300</xdr:colOff>
      <xdr:row>35</xdr:row>
      <xdr:rowOff>37287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8421"/>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49581</xdr:rowOff>
    </xdr:from>
    <xdr:to>
      <xdr:col>24</xdr:col>
      <xdr:colOff>114300</xdr:colOff>
      <xdr:row>34</xdr:row>
      <xdr:rowOff>151181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72458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78384</xdr:rowOff>
    </xdr:from>
    <xdr:to>
      <xdr:col>20</xdr:col>
      <xdr:colOff>38100</xdr:colOff>
      <xdr:row>35</xdr:row>
      <xdr:rowOff>8534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25061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115189</xdr:rowOff>
    </xdr:from>
    <xdr:to>
      <xdr:col>15</xdr:col>
      <xdr:colOff>101600</xdr:colOff>
      <xdr:row>35</xdr:row>
      <xdr:rowOff>45339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61866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157937</xdr:rowOff>
    </xdr:from>
    <xdr:to>
      <xdr:col>10</xdr:col>
      <xdr:colOff>165100</xdr:colOff>
      <xdr:row>35</xdr:row>
      <xdr:rowOff>88087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104614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28321</xdr:rowOff>
    </xdr:from>
    <xdr:to>
      <xdr:col>6</xdr:col>
      <xdr:colOff>38100</xdr:colOff>
      <xdr:row>34</xdr:row>
      <xdr:rowOff>129921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146448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125334</xdr:rowOff>
    </xdr:from>
    <xdr:to>
      <xdr:col>24</xdr:col>
      <xdr:colOff>63500</xdr:colOff>
      <xdr:row>56</xdr:row>
      <xdr:rowOff>150114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6534"/>
          <a:ext cx="8382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109172</xdr:rowOff>
    </xdr:from>
    <xdr:to>
      <xdr:col>19</xdr:col>
      <xdr:colOff>177800</xdr:colOff>
      <xdr:row>56</xdr:row>
      <xdr:rowOff>150114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0372"/>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145859</xdr:rowOff>
    </xdr:from>
    <xdr:to>
      <xdr:col>15</xdr:col>
      <xdr:colOff>50800</xdr:colOff>
      <xdr:row>56</xdr:row>
      <xdr:rowOff>109172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75609"/>
          <a:ext cx="889000" cy="1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145859</xdr:rowOff>
    </xdr:from>
    <xdr:to>
      <xdr:col>10</xdr:col>
      <xdr:colOff>114300</xdr:colOff>
      <xdr:row>58</xdr:row>
      <xdr:rowOff>41852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75609"/>
          <a:ext cx="889000" cy="4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74534</xdr:rowOff>
    </xdr:from>
    <xdr:to>
      <xdr:col>24</xdr:col>
      <xdr:colOff>114300</xdr:colOff>
      <xdr:row>57</xdr:row>
      <xdr:rowOff>4684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97411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99314</xdr:rowOff>
    </xdr:from>
    <xdr:to>
      <xdr:col>20</xdr:col>
      <xdr:colOff>38100</xdr:colOff>
      <xdr:row>57</xdr:row>
      <xdr:rowOff>29464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45991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58372</xdr:rowOff>
    </xdr:from>
    <xdr:to>
      <xdr:col>15</xdr:col>
      <xdr:colOff>101600</xdr:colOff>
      <xdr:row>56</xdr:row>
      <xdr:rowOff>159972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95059</xdr:rowOff>
    </xdr:from>
    <xdr:to>
      <xdr:col>10</xdr:col>
      <xdr:colOff>165100</xdr:colOff>
      <xdr:row>56</xdr:row>
      <xdr:rowOff>25209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162502</xdr:rowOff>
    </xdr:from>
    <xdr:to>
      <xdr:col>6</xdr:col>
      <xdr:colOff>38100</xdr:colOff>
      <xdr:row>58</xdr:row>
      <xdr:rowOff>92652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83779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152599</xdr:rowOff>
    </xdr:from>
    <xdr:to>
      <xdr:col>24</xdr:col>
      <xdr:colOff>63500</xdr:colOff>
      <xdr:row>75</xdr:row>
      <xdr:rowOff>104322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39899"/>
          <a:ext cx="838200" cy="12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53507</xdr:rowOff>
    </xdr:from>
    <xdr:to>
      <xdr:col>19</xdr:col>
      <xdr:colOff>177800</xdr:colOff>
      <xdr:row>75</xdr:row>
      <xdr:rowOff>104322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2257"/>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53507</xdr:rowOff>
    </xdr:from>
    <xdr:to>
      <xdr:col>15</xdr:col>
      <xdr:colOff>50800</xdr:colOff>
      <xdr:row>76</xdr:row>
      <xdr:rowOff>158477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2257"/>
          <a:ext cx="889000" cy="2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158477</xdr:rowOff>
    </xdr:from>
    <xdr:to>
      <xdr:col>10</xdr:col>
      <xdr:colOff>114300</xdr:colOff>
      <xdr:row>77</xdr:row>
      <xdr:rowOff>96287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8677"/>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101799</xdr:rowOff>
    </xdr:from>
    <xdr:to>
      <xdr:col>24</xdr:col>
      <xdr:colOff>114300</xdr:colOff>
      <xdr:row>75</xdr:row>
      <xdr:rowOff>31949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124676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53522</xdr:rowOff>
    </xdr:from>
    <xdr:to>
      <xdr:col>20</xdr:col>
      <xdr:colOff>38100</xdr:colOff>
      <xdr:row>75</xdr:row>
      <xdr:rowOff>155122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2707</xdr:rowOff>
    </xdr:from>
    <xdr:to>
      <xdr:col>15</xdr:col>
      <xdr:colOff>101600</xdr:colOff>
      <xdr:row>75</xdr:row>
      <xdr:rowOff>104307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107677</xdr:rowOff>
    </xdr:from>
    <xdr:to>
      <xdr:col>10</xdr:col>
      <xdr:colOff>165100</xdr:colOff>
      <xdr:row>77</xdr:row>
      <xdr:rowOff>37827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54355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45487</xdr:rowOff>
    </xdr:from>
    <xdr:to>
      <xdr:col>6</xdr:col>
      <xdr:colOff>38100</xdr:colOff>
      <xdr:row>77</xdr:row>
      <xdr:rowOff>147087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163614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80975</xdr:rowOff>
    </xdr:from>
    <xdr:to>
      <xdr:col>24</xdr:col>
      <xdr:colOff>63500</xdr:colOff>
      <xdr:row>97</xdr:row>
      <xdr:rowOff>147853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11625"/>
          <a:ext cx="8382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75312</xdr:rowOff>
    </xdr:from>
    <xdr:to>
      <xdr:col>19</xdr:col>
      <xdr:colOff>177800</xdr:colOff>
      <xdr:row>97</xdr:row>
      <xdr:rowOff>80975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4512"/>
          <a:ext cx="889000" cy="1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75312</xdr:rowOff>
    </xdr:from>
    <xdr:to>
      <xdr:col>15</xdr:col>
      <xdr:colOff>50800</xdr:colOff>
      <xdr:row>98</xdr:row>
      <xdr:rowOff>20104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4512"/>
          <a:ext cx="889000" cy="28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82995</xdr:rowOff>
    </xdr:from>
    <xdr:to>
      <xdr:col>10</xdr:col>
      <xdr:colOff>114300</xdr:colOff>
      <xdr:row>98</xdr:row>
      <xdr:rowOff>20104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3645"/>
          <a:ext cx="889000" cy="1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97053</xdr:rowOff>
    </xdr:from>
    <xdr:to>
      <xdr:col>24</xdr:col>
      <xdr:colOff>114300</xdr:colOff>
      <xdr:row>98</xdr:row>
      <xdr:rowOff>27203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75480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30175</xdr:rowOff>
    </xdr:from>
    <xdr:to>
      <xdr:col>20</xdr:col>
      <xdr:colOff>38100</xdr:colOff>
      <xdr:row>97</xdr:row>
      <xdr:rowOff>131775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122902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24512</xdr:rowOff>
    </xdr:from>
    <xdr:to>
      <xdr:col>15</xdr:col>
      <xdr:colOff>101600</xdr:colOff>
      <xdr:row>96</xdr:row>
      <xdr:rowOff>126112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142639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140754</xdr:rowOff>
    </xdr:from>
    <xdr:to>
      <xdr:col>10</xdr:col>
      <xdr:colOff>165100</xdr:colOff>
      <xdr:row>98</xdr:row>
      <xdr:rowOff>70904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62031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32195</xdr:rowOff>
    </xdr:from>
    <xdr:to>
      <xdr:col>6</xdr:col>
      <xdr:colOff>38100</xdr:colOff>
      <xdr:row>97</xdr:row>
      <xdr:rowOff>133795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150322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167589</xdr:rowOff>
    </xdr:from>
    <xdr:to>
      <xdr:col>55</xdr:col>
      <xdr:colOff>0</xdr:colOff>
      <xdr:row>36</xdr:row>
      <xdr:rowOff>5512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68339"/>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5512</xdr:rowOff>
    </xdr:from>
    <xdr:to>
      <xdr:col>50</xdr:col>
      <xdr:colOff>114300</xdr:colOff>
      <xdr:row>36</xdr:row>
      <xdr:rowOff>42774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77712"/>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42774</xdr:rowOff>
    </xdr:from>
    <xdr:to>
      <xdr:col>45</xdr:col>
      <xdr:colOff>177800</xdr:colOff>
      <xdr:row>36</xdr:row>
      <xdr:rowOff>71120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21497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71120</xdr:rowOff>
    </xdr:from>
    <xdr:to>
      <xdr:col>41</xdr:col>
      <xdr:colOff>50800</xdr:colOff>
      <xdr:row>36</xdr:row>
      <xdr:rowOff>117068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4332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116789</xdr:rowOff>
    </xdr:from>
    <xdr:to>
      <xdr:col>55</xdr:col>
      <xdr:colOff>50800</xdr:colOff>
      <xdr:row>36</xdr:row>
      <xdr:rowOff>46939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139666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126162</xdr:rowOff>
    </xdr:from>
    <xdr:to>
      <xdr:col>50</xdr:col>
      <xdr:colOff>165100</xdr:colOff>
      <xdr:row>36</xdr:row>
      <xdr:rowOff>56312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72839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9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163424</xdr:rowOff>
    </xdr:from>
    <xdr:to>
      <xdr:col>46</xdr:col>
      <xdr:colOff>38100</xdr:colOff>
      <xdr:row>36</xdr:row>
      <xdr:rowOff>93574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110101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20320</xdr:rowOff>
    </xdr:from>
    <xdr:to>
      <xdr:col>41</xdr:col>
      <xdr:colOff>101600</xdr:colOff>
      <xdr:row>36</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138447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66268</xdr:rowOff>
    </xdr:from>
    <xdr:to>
      <xdr:col>36</xdr:col>
      <xdr:colOff>165100</xdr:colOff>
      <xdr:row>36</xdr:row>
      <xdr:rowOff>167868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12945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148819</xdr:rowOff>
    </xdr:from>
    <xdr:to>
      <xdr:col>55</xdr:col>
      <xdr:colOff>0</xdr:colOff>
      <xdr:row>58</xdr:row>
      <xdr:rowOff>19774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1469"/>
          <a:ext cx="8382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148819</xdr:rowOff>
    </xdr:from>
    <xdr:to>
      <xdr:col>50</xdr:col>
      <xdr:colOff>114300</xdr:colOff>
      <xdr:row>58</xdr:row>
      <xdr:rowOff>28181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1469"/>
          <a:ext cx="889000" cy="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139141</xdr:rowOff>
    </xdr:from>
    <xdr:to>
      <xdr:col>45</xdr:col>
      <xdr:colOff>177800</xdr:colOff>
      <xdr:row>58</xdr:row>
      <xdr:rowOff>28181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1791"/>
          <a:ext cx="889000" cy="6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139141</xdr:rowOff>
    </xdr:from>
    <xdr:to>
      <xdr:col>41</xdr:col>
      <xdr:colOff>50800</xdr:colOff>
      <xdr:row>58</xdr:row>
      <xdr:rowOff>29426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1791"/>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140424</xdr:rowOff>
    </xdr:from>
    <xdr:to>
      <xdr:col>55</xdr:col>
      <xdr:colOff>50800</xdr:colOff>
      <xdr:row>58</xdr:row>
      <xdr:rowOff>70574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98019</xdr:rowOff>
    </xdr:from>
    <xdr:to>
      <xdr:col>50</xdr:col>
      <xdr:colOff>165100</xdr:colOff>
      <xdr:row>58</xdr:row>
      <xdr:rowOff>28169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19296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148831</xdr:rowOff>
    </xdr:from>
    <xdr:to>
      <xdr:col>46</xdr:col>
      <xdr:colOff>38100</xdr:colOff>
      <xdr:row>58</xdr:row>
      <xdr:rowOff>78981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70108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88341</xdr:rowOff>
    </xdr:from>
    <xdr:to>
      <xdr:col>41</xdr:col>
      <xdr:colOff>101600</xdr:colOff>
      <xdr:row>58</xdr:row>
      <xdr:rowOff>18491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150076</xdr:rowOff>
    </xdr:from>
    <xdr:to>
      <xdr:col>36</xdr:col>
      <xdr:colOff>165100</xdr:colOff>
      <xdr:row>58</xdr:row>
      <xdr:rowOff>80226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4978</xdr:rowOff>
    </xdr:from>
    <xdr:to>
      <xdr:col>55</xdr:col>
      <xdr:colOff>0</xdr:colOff>
      <xdr:row>77</xdr:row>
      <xdr:rowOff>10598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06628"/>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101105</xdr:rowOff>
    </xdr:from>
    <xdr:to>
      <xdr:col>50</xdr:col>
      <xdr:colOff>114300</xdr:colOff>
      <xdr:row>77</xdr:row>
      <xdr:rowOff>4978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1305"/>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101105</xdr:rowOff>
    </xdr:from>
    <xdr:to>
      <xdr:col>45</xdr:col>
      <xdr:colOff>177800</xdr:colOff>
      <xdr:row>76</xdr:row>
      <xdr:rowOff>161837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31305"/>
          <a:ext cx="8890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161837</xdr:rowOff>
    </xdr:from>
    <xdr:to>
      <xdr:col>41</xdr:col>
      <xdr:colOff>50800</xdr:colOff>
      <xdr:row>77</xdr:row>
      <xdr:rowOff>136100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92037"/>
          <a:ext cx="889000" cy="14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131248</xdr:rowOff>
    </xdr:from>
    <xdr:to>
      <xdr:col>55</xdr:col>
      <xdr:colOff>50800</xdr:colOff>
      <xdr:row>77</xdr:row>
      <xdr:rowOff>61398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154125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125628</xdr:rowOff>
    </xdr:from>
    <xdr:to>
      <xdr:col>50</xdr:col>
      <xdr:colOff>165100</xdr:colOff>
      <xdr:row>77</xdr:row>
      <xdr:rowOff>55778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46905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50305</xdr:rowOff>
    </xdr:from>
    <xdr:to>
      <xdr:col>46</xdr:col>
      <xdr:colOff>38100</xdr:colOff>
      <xdr:row>76</xdr:row>
      <xdr:rowOff>151905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168432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111037</xdr:rowOff>
    </xdr:from>
    <xdr:to>
      <xdr:col>41</xdr:col>
      <xdr:colOff>101600</xdr:colOff>
      <xdr:row>77</xdr:row>
      <xdr:rowOff>41187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32314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85300</xdr:rowOff>
    </xdr:from>
    <xdr:to>
      <xdr:col>36</xdr:col>
      <xdr:colOff>165100</xdr:colOff>
      <xdr:row>78</xdr:row>
      <xdr:rowOff>15450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21374</xdr:rowOff>
    </xdr:from>
    <xdr:to>
      <xdr:col>55</xdr:col>
      <xdr:colOff>0</xdr:colOff>
      <xdr:row>95</xdr:row>
      <xdr:rowOff>165608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37674"/>
          <a:ext cx="838200" cy="3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119762</xdr:rowOff>
    </xdr:from>
    <xdr:to>
      <xdr:col>50</xdr:col>
      <xdr:colOff>114300</xdr:colOff>
      <xdr:row>95</xdr:row>
      <xdr:rowOff>165608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07512"/>
          <a:ext cx="889000" cy="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119762</xdr:rowOff>
    </xdr:from>
    <xdr:to>
      <xdr:col>45</xdr:col>
      <xdr:colOff>177800</xdr:colOff>
      <xdr:row>97</xdr:row>
      <xdr:rowOff>34823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07512"/>
          <a:ext cx="889000" cy="25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34823</xdr:rowOff>
    </xdr:from>
    <xdr:to>
      <xdr:col>41</xdr:col>
      <xdr:colOff>50800</xdr:colOff>
      <xdr:row>97</xdr:row>
      <xdr:rowOff>86424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65473"/>
          <a:ext cx="889000" cy="5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142024</xdr:rowOff>
    </xdr:from>
    <xdr:to>
      <xdr:col>55</xdr:col>
      <xdr:colOff>50800</xdr:colOff>
      <xdr:row>94</xdr:row>
      <xdr:rowOff>72174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164901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114808</xdr:rowOff>
    </xdr:from>
    <xdr:to>
      <xdr:col>50</xdr:col>
      <xdr:colOff>165100</xdr:colOff>
      <xdr:row>96</xdr:row>
      <xdr:rowOff>44958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61485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68962</xdr:rowOff>
    </xdr:from>
    <xdr:to>
      <xdr:col>46</xdr:col>
      <xdr:colOff>38100</xdr:colOff>
      <xdr:row>95</xdr:row>
      <xdr:rowOff>170562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155473</xdr:rowOff>
    </xdr:from>
    <xdr:to>
      <xdr:col>41</xdr:col>
      <xdr:colOff>101600</xdr:colOff>
      <xdr:row>97</xdr:row>
      <xdr:rowOff>85623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76750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35624</xdr:rowOff>
    </xdr:from>
    <xdr:to>
      <xdr:col>36</xdr:col>
      <xdr:colOff>165100</xdr:colOff>
      <xdr:row>97</xdr:row>
      <xdr:rowOff>137224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129250</xdr:rowOff>
    </xdr:from>
    <xdr:to>
      <xdr:col>85</xdr:col>
      <xdr:colOff>127000</xdr:colOff>
      <xdr:row>35</xdr:row>
      <xdr:rowOff>153449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30000"/>
          <a:ext cx="8382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153449</xdr:rowOff>
    </xdr:from>
    <xdr:to>
      <xdr:col>81</xdr:col>
      <xdr:colOff>50800</xdr:colOff>
      <xdr:row>36</xdr:row>
      <xdr:rowOff>18869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54199"/>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18869</xdr:rowOff>
    </xdr:from>
    <xdr:to>
      <xdr:col>76</xdr:col>
      <xdr:colOff>114300</xdr:colOff>
      <xdr:row>36</xdr:row>
      <xdr:rowOff>29058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91069"/>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1332</xdr:rowOff>
    </xdr:from>
    <xdr:to>
      <xdr:col>71</xdr:col>
      <xdr:colOff>177800</xdr:colOff>
      <xdr:row>36</xdr:row>
      <xdr:rowOff>29058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73532"/>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78450</xdr:rowOff>
    </xdr:from>
    <xdr:to>
      <xdr:col>85</xdr:col>
      <xdr:colOff>177800</xdr:colOff>
      <xdr:row>36</xdr:row>
      <xdr:rowOff>8600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101327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102649</xdr:rowOff>
    </xdr:from>
    <xdr:to>
      <xdr:col>81</xdr:col>
      <xdr:colOff>101600</xdr:colOff>
      <xdr:row>36</xdr:row>
      <xdr:rowOff>32799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49326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7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139519</xdr:rowOff>
    </xdr:from>
    <xdr:to>
      <xdr:col>76</xdr:col>
      <xdr:colOff>165100</xdr:colOff>
      <xdr:row>36</xdr:row>
      <xdr:rowOff>69669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86196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149708</xdr:rowOff>
    </xdr:from>
    <xdr:to>
      <xdr:col>72</xdr:col>
      <xdr:colOff>38100</xdr:colOff>
      <xdr:row>36</xdr:row>
      <xdr:rowOff>79858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96385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121982</xdr:rowOff>
    </xdr:from>
    <xdr:to>
      <xdr:col>67</xdr:col>
      <xdr:colOff>101600</xdr:colOff>
      <xdr:row>36</xdr:row>
      <xdr:rowOff>52132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68659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101397</xdr:rowOff>
    </xdr:from>
    <xdr:to>
      <xdr:col>85</xdr:col>
      <xdr:colOff>127000</xdr:colOff>
      <xdr:row>57</xdr:row>
      <xdr:rowOff>116230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74047"/>
          <a:ext cx="8382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92494</xdr:rowOff>
    </xdr:from>
    <xdr:to>
      <xdr:col>81</xdr:col>
      <xdr:colOff>50800</xdr:colOff>
      <xdr:row>57</xdr:row>
      <xdr:rowOff>116230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65144"/>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20993</xdr:rowOff>
    </xdr:from>
    <xdr:to>
      <xdr:col>76</xdr:col>
      <xdr:colOff>114300</xdr:colOff>
      <xdr:row>57</xdr:row>
      <xdr:rowOff>92494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3643"/>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20993</xdr:rowOff>
    </xdr:from>
    <xdr:to>
      <xdr:col>71</xdr:col>
      <xdr:colOff>177800</xdr:colOff>
      <xdr:row>57</xdr:row>
      <xdr:rowOff>161506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3643"/>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50597</xdr:rowOff>
    </xdr:from>
    <xdr:to>
      <xdr:col>85</xdr:col>
      <xdr:colOff>177800</xdr:colOff>
      <xdr:row>57</xdr:row>
      <xdr:rowOff>152197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29024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65430</xdr:rowOff>
    </xdr:from>
    <xdr:to>
      <xdr:col>81</xdr:col>
      <xdr:colOff>101600</xdr:colOff>
      <xdr:row>57</xdr:row>
      <xdr:rowOff>167030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158157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41694</xdr:rowOff>
    </xdr:from>
    <xdr:to>
      <xdr:col>76</xdr:col>
      <xdr:colOff>165100</xdr:colOff>
      <xdr:row>57</xdr:row>
      <xdr:rowOff>143294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134421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141643</xdr:rowOff>
    </xdr:from>
    <xdr:to>
      <xdr:col>72</xdr:col>
      <xdr:colOff>38100</xdr:colOff>
      <xdr:row>57</xdr:row>
      <xdr:rowOff>71793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110706</xdr:rowOff>
    </xdr:from>
    <xdr:to>
      <xdr:col>67</xdr:col>
      <xdr:colOff>101600</xdr:colOff>
      <xdr:row>58</xdr:row>
      <xdr:rowOff>40856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31983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119873</xdr:rowOff>
    </xdr:from>
    <xdr:to>
      <xdr:col>85</xdr:col>
      <xdr:colOff>127000</xdr:colOff>
      <xdr:row>97</xdr:row>
      <xdr:rowOff>92929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79073"/>
          <a:ext cx="838200" cy="14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119873</xdr:rowOff>
    </xdr:from>
    <xdr:to>
      <xdr:col>81</xdr:col>
      <xdr:colOff>50800</xdr:colOff>
      <xdr:row>97</xdr:row>
      <xdr:rowOff>96114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79073"/>
          <a:ext cx="889000" cy="1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96114</xdr:rowOff>
    </xdr:from>
    <xdr:to>
      <xdr:col>76</xdr:col>
      <xdr:colOff>114300</xdr:colOff>
      <xdr:row>97</xdr:row>
      <xdr:rowOff>100518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26764"/>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100518</xdr:rowOff>
    </xdr:from>
    <xdr:to>
      <xdr:col>71</xdr:col>
      <xdr:colOff>177800</xdr:colOff>
      <xdr:row>97</xdr:row>
      <xdr:rowOff>104640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1168"/>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42129</xdr:rowOff>
    </xdr:from>
    <xdr:to>
      <xdr:col>85</xdr:col>
      <xdr:colOff>177800</xdr:colOff>
      <xdr:row>97</xdr:row>
      <xdr:rowOff>143729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20556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69073</xdr:rowOff>
    </xdr:from>
    <xdr:to>
      <xdr:col>81</xdr:col>
      <xdr:colOff>101600</xdr:colOff>
      <xdr:row>96</xdr:row>
      <xdr:rowOff>170673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3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45314</xdr:rowOff>
    </xdr:from>
    <xdr:to>
      <xdr:col>76</xdr:col>
      <xdr:colOff>165100</xdr:colOff>
      <xdr:row>97</xdr:row>
      <xdr:rowOff>146914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138041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49718</xdr:rowOff>
    </xdr:from>
    <xdr:to>
      <xdr:col>72</xdr:col>
      <xdr:colOff>38100</xdr:colOff>
      <xdr:row>97</xdr:row>
      <xdr:rowOff>151318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142445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53840</xdr:rowOff>
    </xdr:from>
    <xdr:to>
      <xdr:col>67</xdr:col>
      <xdr:colOff>101600</xdr:colOff>
      <xdr:row>97</xdr:row>
      <xdr:rowOff>155440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146567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増加率の大きい経費の要因として、</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橋りょう補修整備や河川保全、各団地環境整備等の普通建設事業が大きく増となり、除排雪に係る経費も前年度より大きくなっていることにより増となっている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民生費は障害福祉サービス費等の給付費の増加により増となっている。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一方、減少率の大きい経費の要因として、</a:t>
          </a:r>
          <a:r>
            <a:rPr kumimoji="1" lang="ja-JP" altLang="en-US" sz="1100">
              <a:solidFill>
                <a:schemeClr val="dk1"/>
              </a:solidFill>
              <a:effectLst/>
              <a:latin typeface="+mn-lt"/>
              <a:ea typeface="+mn-ea"/>
              <a:cs typeface="+mn-cs"/>
            </a:rPr>
            <a:t>衛生費はｺﾛﾅﾜｸﾁﾝ接種に係る経費の減少により減、農林水産業費は国営土地改良施設法面復旧事業の減少により減</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長期債繰上償還</a:t>
          </a:r>
          <a:r>
            <a:rPr kumimoji="1" lang="ja-JP" altLang="en-US" sz="1100">
              <a:solidFill>
                <a:schemeClr val="dk1"/>
              </a:solidFill>
              <a:effectLst/>
              <a:latin typeface="+mn-lt"/>
              <a:ea typeface="+mn-ea"/>
              <a:cs typeface="+mn-cs"/>
            </a:rPr>
            <a:t>を行っていることから前年度増額となったが、今年度は例年と同程度の額となっているため減少となっている。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実質収支額・実質単年度収支ともに減少したが、どちらもプラスとなっている。理由としては、基金</a:t>
          </a:r>
          <a:r>
            <a:rPr kumimoji="1" lang="ja-JP" altLang="en-US" sz="1100">
              <a:solidFill>
                <a:schemeClr val="dk1"/>
              </a:solidFill>
              <a:effectLst/>
              <a:latin typeface="+mn-lt"/>
              <a:ea typeface="+mn-ea"/>
              <a:cs typeface="+mn-cs"/>
            </a:rPr>
            <a:t>積立額の増加</a:t>
          </a:r>
          <a:r>
            <a:rPr kumimoji="1" lang="ja-JP" altLang="ja-JP" sz="1100">
              <a:solidFill>
                <a:schemeClr val="dk1"/>
              </a:solidFill>
              <a:effectLst/>
              <a:latin typeface="+mn-lt"/>
              <a:ea typeface="+mn-ea"/>
              <a:cs typeface="+mn-cs"/>
            </a:rPr>
            <a:t>、普通交付税の再算定によるものである。</a:t>
          </a:r>
          <a:endParaRPr lang="ja-JP" altLang="ja-JP" sz="1400">
            <a:effectLst/>
          </a:endParaRPr>
        </a:p>
        <a:p>
          <a:r>
            <a:rPr kumimoji="1" lang="ja-JP" altLang="ja-JP" sz="1100">
              <a:solidFill>
                <a:schemeClr val="dk1"/>
              </a:solidFill>
              <a:effectLst/>
              <a:latin typeface="+mn-lt"/>
              <a:ea typeface="+mn-ea"/>
              <a:cs typeface="+mn-cs"/>
            </a:rPr>
            <a:t>　前年度に比べると財政調整基金残高は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財政標準規模の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％の範囲内を維持できるよう</a:t>
          </a:r>
          <a:r>
            <a:rPr kumimoji="1" lang="ja-JP" altLang="ja-JP" sz="1100">
              <a:solidFill>
                <a:schemeClr val="dk1"/>
              </a:solidFill>
              <a:effectLst/>
              <a:latin typeface="+mn-lt"/>
              <a:ea typeface="+mn-ea"/>
              <a:cs typeface="+mn-cs"/>
            </a:rPr>
            <a:t>基金残高の増加に努めていく。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年度より赤字に転じた国民健康保険特別会計は、少しずつ赤字が改善してきており、会計年度ではなく給付ベースでの収支を見た場合、令和２年度では赤字とはなっておらず、令和３年度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会計年度ベースで黒字決算となっ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今後においても、他の会計も含め適正な財政運営に努める。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G34" sqref="BG34:BU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11703906</v>
      </c>
      <c r="BO4" s="371"/>
      <c r="BP4" s="371"/>
      <c r="BQ4" s="371"/>
      <c r="BR4" s="371"/>
      <c r="BS4" s="371"/>
      <c r="BT4" s="371"/>
      <c r="BU4" s="372"/>
      <c r="BV4" s="370">
        <v>11615538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6.4</v>
      </c>
      <c r="CU4" s="377"/>
      <c r="CV4" s="377"/>
      <c r="CW4" s="377"/>
      <c r="CX4" s="377"/>
      <c r="CY4" s="377"/>
      <c r="CZ4" s="377"/>
      <c r="DA4" s="378"/>
      <c r="DB4" s="376">
        <v>6.4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11317170</v>
      </c>
      <c r="BO5" s="408"/>
      <c r="BP5" s="408"/>
      <c r="BQ5" s="408"/>
      <c r="BR5" s="408"/>
      <c r="BS5" s="408"/>
      <c r="BT5" s="408"/>
      <c r="BU5" s="409"/>
      <c r="BV5" s="407">
        <v>11224280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89.7</v>
      </c>
      <c r="CU5" s="405"/>
      <c r="CV5" s="405"/>
      <c r="CW5" s="405"/>
      <c r="CX5" s="405"/>
      <c r="CY5" s="405"/>
      <c r="CZ5" s="405"/>
      <c r="DA5" s="406"/>
      <c r="DB5" s="404">
        <v>87.8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386736</v>
      </c>
      <c r="BO6" s="408"/>
      <c r="BP6" s="408"/>
      <c r="BQ6" s="408"/>
      <c r="BR6" s="408"/>
      <c r="BS6" s="408"/>
      <c r="BT6" s="408"/>
      <c r="BU6" s="409"/>
      <c r="BV6" s="407">
        <v>391258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90.1</v>
      </c>
      <c r="CU6" s="445"/>
      <c r="CV6" s="445"/>
      <c r="CW6" s="445"/>
      <c r="CX6" s="445"/>
      <c r="CY6" s="445"/>
      <c r="CZ6" s="445"/>
      <c r="DA6" s="446"/>
      <c r="DB6" s="444">
        <v>88.8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7470</v>
      </c>
      <c r="BO7" s="408"/>
      <c r="BP7" s="408"/>
      <c r="BQ7" s="408"/>
      <c r="BR7" s="408"/>
      <c r="BS7" s="408"/>
      <c r="BT7" s="408"/>
      <c r="BU7" s="409"/>
      <c r="BV7" s="407">
        <v>8602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5963418</v>
      </c>
      <c r="CU7" s="408"/>
      <c r="CV7" s="408"/>
      <c r="CW7" s="408"/>
      <c r="CX7" s="408"/>
      <c r="CY7" s="408"/>
      <c r="CZ7" s="408"/>
      <c r="DA7" s="409"/>
      <c r="DB7" s="407">
        <v>5950771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379266</v>
      </c>
      <c r="BO8" s="408"/>
      <c r="BP8" s="408"/>
      <c r="BQ8" s="408"/>
      <c r="BR8" s="408"/>
      <c r="BS8" s="408"/>
      <c r="BT8" s="408"/>
      <c r="BU8" s="409"/>
      <c r="BV8" s="407">
        <v>382656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18000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-3390</v>
      </c>
      <c r="BO9" s="408"/>
      <c r="BP9" s="408"/>
      <c r="BQ9" s="408"/>
      <c r="BR9" s="408"/>
      <c r="BS9" s="408"/>
      <c r="BT9" s="408"/>
      <c r="BU9" s="409"/>
      <c r="BV9" s="407">
        <v>-106998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8.4</v>
      </c>
      <c r="CU9" s="405"/>
      <c r="CV9" s="405"/>
      <c r="CW9" s="405"/>
      <c r="CX9" s="405"/>
      <c r="CY9" s="405"/>
      <c r="CZ9" s="405"/>
      <c r="DA9" s="406"/>
      <c r="DB9" s="404">
        <v>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19607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200005</v>
      </c>
      <c r="BO10" s="408"/>
      <c r="BP10" s="408"/>
      <c r="BQ10" s="408"/>
      <c r="BR10" s="408"/>
      <c r="BS10" s="408"/>
      <c r="BT10" s="408"/>
      <c r="BU10" s="409"/>
      <c r="BV10" s="407">
        <v>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2073</v>
      </c>
      <c r="BO11" s="408"/>
      <c r="BP11" s="408"/>
      <c r="BQ11" s="408"/>
      <c r="BR11" s="408"/>
      <c r="BS11" s="408"/>
      <c r="BT11" s="408"/>
      <c r="BU11" s="409"/>
      <c r="BV11" s="407">
        <v>326706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17222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40000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17022</v>
      </c>
      <c r="S13" s="492"/>
      <c r="T13" s="492"/>
      <c r="U13" s="492"/>
      <c r="V13" s="493"/>
      <c r="W13" s="423" t="s">
        <v>131</v>
      </c>
      <c r="X13" s="424"/>
      <c r="Y13" s="424"/>
      <c r="Z13" s="424"/>
      <c r="AA13" s="424"/>
      <c r="AB13" s="414"/>
      <c r="AC13" s="458">
        <v>1401</v>
      </c>
      <c r="AD13" s="459"/>
      <c r="AE13" s="459"/>
      <c r="AF13" s="459"/>
      <c r="AG13" s="501"/>
      <c r="AH13" s="458">
        <v>1488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98688</v>
      </c>
      <c r="BO13" s="408"/>
      <c r="BP13" s="408"/>
      <c r="BQ13" s="408"/>
      <c r="BR13" s="408"/>
      <c r="BS13" s="408"/>
      <c r="BT13" s="408"/>
      <c r="BU13" s="409"/>
      <c r="BV13" s="407">
        <v>179713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17561</v>
      </c>
      <c r="S14" s="492"/>
      <c r="T14" s="492"/>
      <c r="U14" s="492"/>
      <c r="V14" s="493"/>
      <c r="W14" s="397"/>
      <c r="X14" s="398"/>
      <c r="Y14" s="398"/>
      <c r="Z14" s="398"/>
      <c r="AA14" s="398"/>
      <c r="AB14" s="387"/>
      <c r="AC14" s="494">
        <v>17.3</v>
      </c>
      <c r="AD14" s="495"/>
      <c r="AE14" s="495"/>
      <c r="AF14" s="495"/>
      <c r="AG14" s="496"/>
      <c r="AH14" s="494">
        <v>16.7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13.9</v>
      </c>
      <c r="CU14" s="506"/>
      <c r="CV14" s="506"/>
      <c r="CW14" s="506"/>
      <c r="CX14" s="506"/>
      <c r="CY14" s="506"/>
      <c r="CZ14" s="506"/>
      <c r="DA14" s="507"/>
      <c r="DB14" s="505">
        <v>15.4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17417</v>
      </c>
      <c r="S15" s="492"/>
      <c r="T15" s="492"/>
      <c r="U15" s="492"/>
      <c r="V15" s="493"/>
      <c r="W15" s="423" t="s">
        <v>137</v>
      </c>
      <c r="X15" s="424"/>
      <c r="Y15" s="424"/>
      <c r="Z15" s="424"/>
      <c r="AA15" s="424"/>
      <c r="AB15" s="414"/>
      <c r="AC15" s="458">
        <v>1208</v>
      </c>
      <c r="AD15" s="459"/>
      <c r="AE15" s="459"/>
      <c r="AF15" s="459"/>
      <c r="AG15" s="501"/>
      <c r="AH15" s="458">
        <v>1491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1866895</v>
      </c>
      <c r="BO15" s="371"/>
      <c r="BP15" s="371"/>
      <c r="BQ15" s="371"/>
      <c r="BR15" s="371"/>
      <c r="BS15" s="371"/>
      <c r="BT15" s="371"/>
      <c r="BU15" s="372"/>
      <c r="BV15" s="370">
        <v>1828912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14.9</v>
      </c>
      <c r="AD16" s="495"/>
      <c r="AE16" s="495"/>
      <c r="AF16" s="495"/>
      <c r="AG16" s="496"/>
      <c r="AH16" s="494">
        <v>16.7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5482491</v>
      </c>
      <c r="BO16" s="408"/>
      <c r="BP16" s="408"/>
      <c r="BQ16" s="408"/>
      <c r="BR16" s="408"/>
      <c r="BS16" s="408"/>
      <c r="BT16" s="408"/>
      <c r="BU16" s="409"/>
      <c r="BV16" s="407">
        <v>5431254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5480</v>
      </c>
      <c r="AD17" s="459"/>
      <c r="AE17" s="459"/>
      <c r="AF17" s="459"/>
      <c r="AG17" s="501"/>
      <c r="AH17" s="458">
        <v>5932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2316299</v>
      </c>
      <c r="BO17" s="408"/>
      <c r="BP17" s="408"/>
      <c r="BQ17" s="408"/>
      <c r="BR17" s="408"/>
      <c r="BS17" s="408"/>
      <c r="BT17" s="408"/>
      <c r="BU17" s="409"/>
      <c r="BV17" s="407">
        <v>2279114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140.62</v>
      </c>
      <c r="M18" s="531"/>
      <c r="N18" s="531"/>
      <c r="O18" s="531"/>
      <c r="P18" s="531"/>
      <c r="Q18" s="531"/>
      <c r="R18" s="532"/>
      <c r="S18" s="532"/>
      <c r="T18" s="532"/>
      <c r="U18" s="532"/>
      <c r="V18" s="533"/>
      <c r="W18" s="425"/>
      <c r="X18" s="426"/>
      <c r="Y18" s="426"/>
      <c r="Z18" s="426"/>
      <c r="AA18" s="426"/>
      <c r="AB18" s="417"/>
      <c r="AC18" s="534">
        <v>67.7</v>
      </c>
      <c r="AD18" s="535"/>
      <c r="AE18" s="535"/>
      <c r="AF18" s="535"/>
      <c r="AG18" s="536"/>
      <c r="AH18" s="534">
        <v>66.599999999999994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5397477</v>
      </c>
      <c r="BO18" s="408"/>
      <c r="BP18" s="408"/>
      <c r="BQ18" s="408"/>
      <c r="BR18" s="408"/>
      <c r="BS18" s="408"/>
      <c r="BT18" s="408"/>
      <c r="BU18" s="409"/>
      <c r="BV18" s="407">
        <v>5274835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128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7557902</v>
      </c>
      <c r="BO19" s="408"/>
      <c r="BP19" s="408"/>
      <c r="BQ19" s="408"/>
      <c r="BR19" s="408"/>
      <c r="BS19" s="408"/>
      <c r="BT19" s="408"/>
      <c r="BU19" s="409"/>
      <c r="BV19" s="407">
        <v>7494673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8283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5061272</v>
      </c>
      <c r="BO22" s="371"/>
      <c r="BP22" s="371"/>
      <c r="BQ22" s="371"/>
      <c r="BR22" s="371"/>
      <c r="BS22" s="371"/>
      <c r="BT22" s="371"/>
      <c r="BU22" s="372"/>
      <c r="BV22" s="370">
        <v>5351682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4755692</v>
      </c>
      <c r="BO23" s="408"/>
      <c r="BP23" s="408"/>
      <c r="BQ23" s="408"/>
      <c r="BR23" s="408"/>
      <c r="BS23" s="408"/>
      <c r="BT23" s="408"/>
      <c r="BU23" s="409"/>
      <c r="BV23" s="407">
        <v>5081528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7950</v>
      </c>
      <c r="R24" s="459"/>
      <c r="S24" s="459"/>
      <c r="T24" s="459"/>
      <c r="U24" s="459"/>
      <c r="V24" s="501"/>
      <c r="W24" s="553"/>
      <c r="X24" s="554"/>
      <c r="Y24" s="555"/>
      <c r="Z24" s="457" t="s">
        <v>162</v>
      </c>
      <c r="AA24" s="437"/>
      <c r="AB24" s="437"/>
      <c r="AC24" s="437"/>
      <c r="AD24" s="437"/>
      <c r="AE24" s="437"/>
      <c r="AF24" s="437"/>
      <c r="AG24" s="438"/>
      <c r="AH24" s="458">
        <v>185</v>
      </c>
      <c r="AI24" s="459"/>
      <c r="AJ24" s="459"/>
      <c r="AK24" s="459"/>
      <c r="AL24" s="501"/>
      <c r="AM24" s="458">
        <v>546490</v>
      </c>
      <c r="AN24" s="459"/>
      <c r="AO24" s="459"/>
      <c r="AP24" s="459"/>
      <c r="AQ24" s="459"/>
      <c r="AR24" s="501"/>
      <c r="AS24" s="458">
        <v>2954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2142575</v>
      </c>
      <c r="BO24" s="408"/>
      <c r="BP24" s="408"/>
      <c r="BQ24" s="408"/>
      <c r="BR24" s="408"/>
      <c r="BS24" s="408"/>
      <c r="BT24" s="408"/>
      <c r="BU24" s="409"/>
      <c r="BV24" s="407">
        <v>2139065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6550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19153</v>
      </c>
      <c r="BO25" s="371"/>
      <c r="BP25" s="371"/>
      <c r="BQ25" s="371"/>
      <c r="BR25" s="371"/>
      <c r="BS25" s="371"/>
      <c r="BT25" s="371"/>
      <c r="BU25" s="372"/>
      <c r="BV25" s="370">
        <v>28640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16308</v>
      </c>
      <c r="AN26" s="459"/>
      <c r="AO26" s="459"/>
      <c r="AP26" s="459"/>
      <c r="AQ26" s="459"/>
      <c r="AR26" s="501"/>
      <c r="AS26" s="458">
        <v>2718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696873</v>
      </c>
      <c r="BO28" s="371"/>
      <c r="BP28" s="371"/>
      <c r="BQ28" s="371"/>
      <c r="BR28" s="371"/>
      <c r="BS28" s="371"/>
      <c r="BT28" s="371"/>
      <c r="BU28" s="372"/>
      <c r="BV28" s="370">
        <v>596868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16</v>
      </c>
      <c r="M29" s="459"/>
      <c r="N29" s="459"/>
      <c r="O29" s="459"/>
      <c r="P29" s="501"/>
      <c r="Q29" s="458">
        <v>2000</v>
      </c>
      <c r="R29" s="459"/>
      <c r="S29" s="459"/>
      <c r="T29" s="459"/>
      <c r="U29" s="459"/>
      <c r="V29" s="501"/>
      <c r="W29" s="556"/>
      <c r="X29" s="557"/>
      <c r="Y29" s="558"/>
      <c r="Z29" s="457" t="s">
        <v>177</v>
      </c>
      <c r="AA29" s="437"/>
      <c r="AB29" s="437"/>
      <c r="AC29" s="437"/>
      <c r="AD29" s="437"/>
      <c r="AE29" s="437"/>
      <c r="AF29" s="437"/>
      <c r="AG29" s="438"/>
      <c r="AH29" s="458">
        <v>185</v>
      </c>
      <c r="AI29" s="459"/>
      <c r="AJ29" s="459"/>
      <c r="AK29" s="459"/>
      <c r="AL29" s="501"/>
      <c r="AM29" s="458">
        <v>546490</v>
      </c>
      <c r="AN29" s="459"/>
      <c r="AO29" s="459"/>
      <c r="AP29" s="459"/>
      <c r="AQ29" s="459"/>
      <c r="AR29" s="501"/>
      <c r="AS29" s="458">
        <v>2954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321470</v>
      </c>
      <c r="BO29" s="408"/>
      <c r="BP29" s="408"/>
      <c r="BQ29" s="408"/>
      <c r="BR29" s="408"/>
      <c r="BS29" s="408"/>
      <c r="BT29" s="408"/>
      <c r="BU29" s="409"/>
      <c r="BV29" s="407">
        <v>311467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1825327</v>
      </c>
      <c r="BO30" s="527"/>
      <c r="BP30" s="527"/>
      <c r="BQ30" s="527"/>
      <c r="BR30" s="527"/>
      <c r="BS30" s="527"/>
      <c r="BT30" s="527"/>
      <c r="BU30" s="528"/>
      <c r="BV30" s="526">
        <v>1338033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余市町国民健康保険特別会計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余市町水道事業会計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余市町公共下水道特別会計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北後志衛生施設組合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北後志第一清掃公社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余市町介護保険特別会計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北しりべし廃棄物処理広域連合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まほろば宅地管理公社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余市町後期高齢者医療特別会計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北後志消防組合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後志教育研修センター</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MCrJXagPtOQ/h8BWJygrXdBItO7k39tQ/7/JpGL0N4XkTLr69CRZb8xl55S2gq65rIFv7o9mo8nP3kUHm1QBg==" saltValue="Ad4KOn6vYHrOhy6xkxWG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election activeCell="BG34" sqref="BG34:BU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0.8</v>
      </c>
      <c r="G34" s="33">
        <v>0.85</v>
      </c>
      <c r="H34" s="33">
        <v>0.67</v>
      </c>
      <c r="I34" s="33">
        <v>0.67</v>
      </c>
      <c r="J34" s="34">
        <v>10.039999999999999</v>
      </c>
      <c r="K34" s="22"/>
      <c r="L34" s="22"/>
      <c r="M34" s="22"/>
      <c r="N34" s="22"/>
      <c r="O34" s="22"/>
      <c r="P34" s="22"/>
    </row>
    <row r="35" spans="1:16" ht="39" customHeight="1" x14ac:dyDescent="0.15">
      <c r="A35" s="22"/>
      <c r="B35" s="35"/>
      <c r="C35" s="1145" t="s">
        <v>531</v>
      </c>
      <c r="D35" s="1146"/>
      <c r="E35" s="1147"/>
      <c r="F35" s="36">
        <v>4.3099999999999996</v>
      </c>
      <c r="G35" s="37">
        <v>4.8499999999999996</v>
      </c>
      <c r="H35" s="37">
        <v>7.98</v>
      </c>
      <c r="I35" s="37">
        <v>6.43</v>
      </c>
      <c r="J35" s="38">
        <v>6.35</v>
      </c>
      <c r="K35" s="22"/>
      <c r="L35" s="22"/>
      <c r="M35" s="22"/>
      <c r="N35" s="22"/>
      <c r="O35" s="22"/>
      <c r="P35" s="22"/>
    </row>
    <row r="36" spans="1:16" ht="39" customHeight="1" x14ac:dyDescent="0.15">
      <c r="A36" s="22"/>
      <c r="B36" s="35"/>
      <c r="C36" s="1145" t="s">
        <v>532</v>
      </c>
      <c r="D36" s="1146"/>
      <c r="E36" s="1147"/>
      <c r="F36" s="36">
        <v>5.24</v>
      </c>
      <c r="G36" s="37">
        <v>5.3</v>
      </c>
      <c r="H36" s="37">
        <v>5.72</v>
      </c>
      <c r="I36" s="37">
        <v>5.09</v>
      </c>
      <c r="J36" s="38">
        <v>4.6900000000000004</v>
      </c>
      <c r="K36" s="22"/>
      <c r="L36" s="22"/>
      <c r="M36" s="22"/>
      <c r="N36" s="22"/>
      <c r="O36" s="22"/>
      <c r="P36" s="22"/>
    </row>
    <row r="37" spans="1:16" ht="39" customHeight="1" x14ac:dyDescent="0.15">
      <c r="A37" s="22"/>
      <c r="B37" s="35"/>
      <c r="C37" s="1145" t="s">
        <v>533</v>
      </c>
      <c r="D37" s="1146"/>
      <c r="E37" s="1147"/>
      <c r="F37" s="36">
        <v>0.8</v>
      </c>
      <c r="G37" s="37">
        <v>1.0900000000000001</v>
      </c>
      <c r="H37" s="37">
        <v>0.95</v>
      </c>
      <c r="I37" s="37">
        <v>1.96</v>
      </c>
      <c r="J37" s="38">
        <v>1.93</v>
      </c>
      <c r="K37" s="22"/>
      <c r="L37" s="22"/>
      <c r="M37" s="22"/>
      <c r="N37" s="22"/>
      <c r="O37" s="22"/>
      <c r="P37" s="22"/>
    </row>
    <row r="38" spans="1:16" ht="39" customHeight="1" x14ac:dyDescent="0.15">
      <c r="A38" s="22"/>
      <c r="B38" s="35"/>
      <c r="C38" s="1145" t="s">
        <v>534</v>
      </c>
      <c r="D38" s="1146"/>
      <c r="E38" s="1147"/>
      <c r="F38" s="36" t="s">
        <v>535</v>
      </c>
      <c r="G38" s="37" t="s">
        <v>536</v>
      </c>
      <c r="H38" s="37">
        <v>0.16</v>
      </c>
      <c r="I38" s="37">
        <v>0.82</v>
      </c>
      <c r="J38" s="38">
        <v>0.9</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KOJRwV208sqjVqVG+MxclsQuLYpFvtd61gpcrzpexxKAUfV+01E7ryrXFRtDfBqaycz5yUX6epSQX9oa1gP+A==" saltValue="yJx2W7lfVcgkqRyEmkk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BG34" sqref="BG34:BU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689</v>
      </c>
      <c r="L45" s="60">
        <v>687</v>
      </c>
      <c r="M45" s="60">
        <v>685</v>
      </c>
      <c r="N45" s="60">
        <v>685</v>
      </c>
      <c r="O45" s="61">
        <v>665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384</v>
      </c>
      <c r="L48" s="64">
        <v>381</v>
      </c>
      <c r="M48" s="64">
        <v>459</v>
      </c>
      <c r="N48" s="64">
        <v>454</v>
      </c>
      <c r="O48" s="65">
        <v>355</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103</v>
      </c>
      <c r="L49" s="64">
        <v>77</v>
      </c>
      <c r="M49" s="64">
        <v>44</v>
      </c>
      <c r="N49" s="64">
        <v>23</v>
      </c>
      <c r="O49" s="65">
        <v>19</v>
      </c>
      <c r="P49" s="48"/>
      <c r="Q49" s="48"/>
      <c r="R49" s="48"/>
      <c r="S49" s="48"/>
      <c r="T49" s="48"/>
      <c r="U49" s="48"/>
    </row>
    <row r="50" spans="1:21" ht="30.75" customHeight="1" x14ac:dyDescent="0.15">
      <c r="A50" s="48"/>
      <c r="B50" s="1155"/>
      <c r="C50" s="1156"/>
      <c r="D50" s="62"/>
      <c r="E50" s="1161" t="s">
        <v>15</v>
      </c>
      <c r="F50" s="1161"/>
      <c r="G50" s="1161"/>
      <c r="H50" s="1161"/>
      <c r="I50" s="1161"/>
      <c r="J50" s="1162"/>
      <c r="K50" s="63">
        <v>35</v>
      </c>
      <c r="L50" s="64">
        <v>24</v>
      </c>
      <c r="M50" s="64">
        <v>23</v>
      </c>
      <c r="N50" s="64">
        <v>12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906</v>
      </c>
      <c r="L52" s="64">
        <v>888</v>
      </c>
      <c r="M52" s="64">
        <v>880</v>
      </c>
      <c r="N52" s="64">
        <v>863</v>
      </c>
      <c r="O52" s="65">
        <v>828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305</v>
      </c>
      <c r="L53" s="69">
        <v>281</v>
      </c>
      <c r="M53" s="69">
        <v>331</v>
      </c>
      <c r="N53" s="69">
        <v>311</v>
      </c>
      <c r="O53" s="70">
        <v>213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52FXmCR5ADKVQ7yXfwB6866D9c4xV/2A7DAzSPXBVJCGkGNcMhF7hnxt1fJNRAPWjy4Ti098r+38BSCsBMYA==" saltValue="9DjtJZM8+Ng314Hmds0u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BG34" sqref="BG34:BU3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6537</v>
      </c>
      <c r="J41" s="356">
        <v>6274</v>
      </c>
      <c r="K41" s="356">
        <v>6035</v>
      </c>
      <c r="L41" s="356">
        <v>5352</v>
      </c>
      <c r="M41" s="357">
        <v>5061</v>
      </c>
    </row>
    <row r="42" spans="2:13" ht="27.75" customHeight="1" x14ac:dyDescent="0.15">
      <c r="B42" s="1186"/>
      <c r="C42" s="1187"/>
      <c r="D42" s="106"/>
      <c r="E42" s="1192" t="s">
        <v>32</v>
      </c>
      <c r="F42" s="1192"/>
      <c r="G42" s="1192"/>
      <c r="H42" s="1193"/>
      <c r="I42" s="358">
        <v>78</v>
      </c>
      <c r="J42" s="359">
        <v>55</v>
      </c>
      <c r="K42" s="359">
        <v>33</v>
      </c>
      <c r="L42" s="359">
        <v>21</v>
      </c>
      <c r="M42" s="360">
        <v>19</v>
      </c>
    </row>
    <row r="43" spans="2:13" ht="27.75" customHeight="1" x14ac:dyDescent="0.15">
      <c r="B43" s="1186"/>
      <c r="C43" s="1187"/>
      <c r="D43" s="106"/>
      <c r="E43" s="1192" t="s">
        <v>33</v>
      </c>
      <c r="F43" s="1192"/>
      <c r="G43" s="1192"/>
      <c r="H43" s="1193"/>
      <c r="I43" s="358">
        <v>6861</v>
      </c>
      <c r="J43" s="359">
        <v>6112</v>
      </c>
      <c r="K43" s="359">
        <v>5608</v>
      </c>
      <c r="L43" s="359">
        <v>5648</v>
      </c>
      <c r="M43" s="360">
        <v>6186</v>
      </c>
    </row>
    <row r="44" spans="2:13" ht="27.75" customHeight="1" x14ac:dyDescent="0.15">
      <c r="B44" s="1186"/>
      <c r="C44" s="1187"/>
      <c r="D44" s="106"/>
      <c r="E44" s="1192" t="s">
        <v>34</v>
      </c>
      <c r="F44" s="1192"/>
      <c r="G44" s="1192"/>
      <c r="H44" s="1193"/>
      <c r="I44" s="358">
        <v>262</v>
      </c>
      <c r="J44" s="359">
        <v>182</v>
      </c>
      <c r="K44" s="359">
        <v>141</v>
      </c>
      <c r="L44" s="359">
        <v>118</v>
      </c>
      <c r="M44" s="360">
        <v>100</v>
      </c>
    </row>
    <row r="45" spans="2:13" ht="27.75" customHeight="1" x14ac:dyDescent="0.15">
      <c r="B45" s="1186"/>
      <c r="C45" s="1187"/>
      <c r="D45" s="106"/>
      <c r="E45" s="1192" t="s">
        <v>35</v>
      </c>
      <c r="F45" s="1192"/>
      <c r="G45" s="1192"/>
      <c r="H45" s="1193"/>
      <c r="I45" s="358">
        <v>1282</v>
      </c>
      <c r="J45" s="359">
        <v>1289</v>
      </c>
      <c r="K45" s="359">
        <v>1339</v>
      </c>
      <c r="L45" s="359">
        <v>1359</v>
      </c>
      <c r="M45" s="360">
        <v>1261</v>
      </c>
    </row>
    <row r="46" spans="2:13" ht="27.75" customHeight="1" x14ac:dyDescent="0.15">
      <c r="B46" s="1186"/>
      <c r="C46" s="1187"/>
      <c r="D46" s="107"/>
      <c r="E46" s="1192" t="s">
        <v>36</v>
      </c>
      <c r="F46" s="1192"/>
      <c r="G46" s="1192"/>
      <c r="H46" s="1193"/>
      <c r="I46" s="358">
        <v>5</v>
      </c>
      <c r="J46" s="359">
        <v>4</v>
      </c>
      <c r="K46" s="359">
        <v>4</v>
      </c>
      <c r="L46" s="359">
        <v>3</v>
      </c>
      <c r="M46" s="360">
        <v>2</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1102</v>
      </c>
      <c r="J50" s="359">
        <v>1357</v>
      </c>
      <c r="K50" s="359">
        <v>1981</v>
      </c>
      <c r="L50" s="359">
        <v>2470</v>
      </c>
      <c r="M50" s="360">
        <v>3100</v>
      </c>
    </row>
    <row r="51" spans="2:13" ht="27.75" customHeight="1" x14ac:dyDescent="0.15">
      <c r="B51" s="1186"/>
      <c r="C51" s="1187"/>
      <c r="D51" s="106"/>
      <c r="E51" s="1192" t="s">
        <v>42</v>
      </c>
      <c r="F51" s="1192"/>
      <c r="G51" s="1192"/>
      <c r="H51" s="1193"/>
      <c r="I51" s="358">
        <v>1669</v>
      </c>
      <c r="J51" s="359">
        <v>1621</v>
      </c>
      <c r="K51" s="359">
        <v>1499</v>
      </c>
      <c r="L51" s="359">
        <v>1402</v>
      </c>
      <c r="M51" s="360">
        <v>1400</v>
      </c>
    </row>
    <row r="52" spans="2:13" ht="27.75" customHeight="1" x14ac:dyDescent="0.15">
      <c r="B52" s="1188"/>
      <c r="C52" s="1189"/>
      <c r="D52" s="106"/>
      <c r="E52" s="1192" t="s">
        <v>43</v>
      </c>
      <c r="F52" s="1192"/>
      <c r="G52" s="1192"/>
      <c r="H52" s="1193"/>
      <c r="I52" s="358">
        <v>8880</v>
      </c>
      <c r="J52" s="359">
        <v>8542</v>
      </c>
      <c r="K52" s="359">
        <v>8253</v>
      </c>
      <c r="L52" s="359">
        <v>7819</v>
      </c>
      <c r="M52" s="360">
        <v>7397</v>
      </c>
    </row>
    <row r="53" spans="2:13" ht="27.75" customHeight="1" thickBot="1" x14ac:dyDescent="0.2">
      <c r="B53" s="1199" t="s">
        <v>19</v>
      </c>
      <c r="C53" s="1200"/>
      <c r="D53" s="110"/>
      <c r="E53" s="1201" t="s">
        <v>44</v>
      </c>
      <c r="F53" s="1201"/>
      <c r="G53" s="1201"/>
      <c r="H53" s="1202"/>
      <c r="I53" s="361">
        <v>3373</v>
      </c>
      <c r="J53" s="362">
        <v>2397</v>
      </c>
      <c r="K53" s="362">
        <v>1426</v>
      </c>
      <c r="L53" s="362">
        <v>809</v>
      </c>
      <c r="M53" s="363">
        <v>732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kzUk4ryI6kI/uNI4p19kE8/Vvo7PHRpedPf6oXjfvvuj28xHfzVl4ErP/BdydtCLYPA+I8INsOAT/p/3RcYQ==" saltValue="WPqRyViV1qtISNuFZLb9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BG34" sqref="BG34:BU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637</v>
      </c>
      <c r="G55" s="122">
        <v>597</v>
      </c>
      <c r="H55" s="123">
        <v>697</v>
      </c>
    </row>
    <row r="56" spans="2:8" ht="52.5" customHeight="1" x14ac:dyDescent="0.15">
      <c r="B56" s="124"/>
      <c r="C56" s="1213" t="s">
        <v>47</v>
      </c>
      <c r="D56" s="1213"/>
      <c r="E56" s="1214"/>
      <c r="F56" s="125">
        <v>216</v>
      </c>
      <c r="G56" s="125">
        <v>311</v>
      </c>
      <c r="H56" s="126">
        <v>321</v>
      </c>
    </row>
    <row r="57" spans="2:8" ht="53.25" customHeight="1" x14ac:dyDescent="0.15">
      <c r="B57" s="124"/>
      <c r="C57" s="1215" t="s">
        <v>48</v>
      </c>
      <c r="D57" s="1215"/>
      <c r="E57" s="1216"/>
      <c r="F57" s="127">
        <v>915</v>
      </c>
      <c r="G57" s="127">
        <v>1338</v>
      </c>
      <c r="H57" s="128">
        <v>1825</v>
      </c>
    </row>
    <row r="58" spans="2:8" ht="45.75" customHeight="1" x14ac:dyDescent="0.15">
      <c r="B58" s="129"/>
      <c r="C58" s="1203" t="s">
        <v>554</v>
      </c>
      <c r="D58" s="1204"/>
      <c r="E58" s="1205"/>
      <c r="F58" s="130">
        <v>538</v>
      </c>
      <c r="G58" s="130">
        <v>798</v>
      </c>
      <c r="H58" s="131">
        <v>1188</v>
      </c>
    </row>
    <row r="59" spans="2:8" ht="45.75" customHeight="1" x14ac:dyDescent="0.15">
      <c r="B59" s="129"/>
      <c r="C59" s="1203" t="s">
        <v>555</v>
      </c>
      <c r="D59" s="1204"/>
      <c r="E59" s="1205"/>
      <c r="F59" s="130">
        <v>178</v>
      </c>
      <c r="G59" s="130">
        <v>267</v>
      </c>
      <c r="H59" s="131">
        <v>308</v>
      </c>
    </row>
    <row r="60" spans="2:8" ht="45.75" customHeight="1" x14ac:dyDescent="0.15">
      <c r="B60" s="129"/>
      <c r="C60" s="1203" t="s">
        <v>556</v>
      </c>
      <c r="D60" s="1204"/>
      <c r="E60" s="1205"/>
      <c r="F60" s="130">
        <v>40</v>
      </c>
      <c r="G60" s="130">
        <v>105</v>
      </c>
      <c r="H60" s="131">
        <v>155</v>
      </c>
    </row>
    <row r="61" spans="2:8" ht="45.75" customHeight="1" x14ac:dyDescent="0.15">
      <c r="B61" s="129"/>
      <c r="C61" s="1203" t="s">
        <v>557</v>
      </c>
      <c r="D61" s="1204"/>
      <c r="E61" s="1205"/>
      <c r="F61" s="130">
        <v>98</v>
      </c>
      <c r="G61" s="130">
        <v>99</v>
      </c>
      <c r="H61" s="131">
        <v>100</v>
      </c>
    </row>
    <row r="62" spans="2:8" ht="45.75" customHeight="1" thickBot="1" x14ac:dyDescent="0.2">
      <c r="B62" s="132"/>
      <c r="C62" s="1206" t="s">
        <v>558</v>
      </c>
      <c r="D62" s="1207"/>
      <c r="E62" s="1208"/>
      <c r="F62" s="133">
        <v>50</v>
      </c>
      <c r="G62" s="133">
        <v>54</v>
      </c>
      <c r="H62" s="134">
        <v>54</v>
      </c>
    </row>
    <row r="63" spans="2:8" ht="52.5" customHeight="1" thickBot="1" x14ac:dyDescent="0.2">
      <c r="B63" s="135"/>
      <c r="C63" s="1209" t="s">
        <v>49</v>
      </c>
      <c r="D63" s="1209"/>
      <c r="E63" s="1210"/>
      <c r="F63" s="136">
        <v>1769</v>
      </c>
      <c r="G63" s="136">
        <v>2246</v>
      </c>
      <c r="H63" s="137">
        <v>2844</v>
      </c>
    </row>
    <row r="64" spans="2:8" x14ac:dyDescent="0.15"/>
  </sheetData>
  <sheetProtection algorithmName="SHA-512" hashValue="hg3fDtv+B+2jw5Fpf6PGKDUkZSj4wQbCgi9PglTFXDQKrpnZYcmtoDYjo3TWpfQgPzZb4PRv4uPP74VFfI+YUA==" saltValue="XQWtmGP2I/ZRtkwmoFI7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35068</v>
      </c>
      <c r="E3" s="156"/>
      <c r="F3" s="157">
        <v>87464</v>
      </c>
      <c r="G3" s="158"/>
      <c r="H3" s="159"/>
    </row>
    <row r="4" spans="1:8" x14ac:dyDescent="0.15">
      <c r="A4" s="160"/>
      <c r="B4" s="161"/>
      <c r="C4" s="162"/>
      <c r="D4" s="163">
        <v>16489</v>
      </c>
      <c r="E4" s="164"/>
      <c r="F4" s="165">
        <v>47479</v>
      </c>
      <c r="G4" s="166"/>
      <c r="H4" s="167"/>
    </row>
    <row r="5" spans="1:8" x14ac:dyDescent="0.15">
      <c r="A5" s="148" t="s">
        <v>519</v>
      </c>
      <c r="B5" s="153"/>
      <c r="C5" s="154"/>
      <c r="D5" s="155">
        <v>29733</v>
      </c>
      <c r="E5" s="156"/>
      <c r="F5" s="157">
        <v>96248</v>
      </c>
      <c r="G5" s="158"/>
      <c r="H5" s="159"/>
    </row>
    <row r="6" spans="1:8" x14ac:dyDescent="0.15">
      <c r="A6" s="160"/>
      <c r="B6" s="161"/>
      <c r="C6" s="162"/>
      <c r="D6" s="163">
        <v>8142</v>
      </c>
      <c r="E6" s="164"/>
      <c r="F6" s="165">
        <v>55768</v>
      </c>
      <c r="G6" s="166"/>
      <c r="H6" s="167"/>
    </row>
    <row r="7" spans="1:8" x14ac:dyDescent="0.15">
      <c r="A7" s="148" t="s">
        <v>520</v>
      </c>
      <c r="B7" s="153"/>
      <c r="C7" s="154"/>
      <c r="D7" s="155">
        <v>45969</v>
      </c>
      <c r="E7" s="156"/>
      <c r="F7" s="157">
        <v>76413</v>
      </c>
      <c r="G7" s="158"/>
      <c r="H7" s="159"/>
    </row>
    <row r="8" spans="1:8" x14ac:dyDescent="0.15">
      <c r="A8" s="160"/>
      <c r="B8" s="161"/>
      <c r="C8" s="162"/>
      <c r="D8" s="163">
        <v>5665</v>
      </c>
      <c r="E8" s="164"/>
      <c r="F8" s="165">
        <v>39658</v>
      </c>
      <c r="G8" s="166"/>
      <c r="H8" s="167"/>
    </row>
    <row r="9" spans="1:8" x14ac:dyDescent="0.15">
      <c r="A9" s="148" t="s">
        <v>521</v>
      </c>
      <c r="B9" s="153"/>
      <c r="C9" s="154"/>
      <c r="D9" s="155">
        <v>24211</v>
      </c>
      <c r="E9" s="156"/>
      <c r="F9" s="157">
        <v>66481</v>
      </c>
      <c r="G9" s="158"/>
      <c r="H9" s="159"/>
    </row>
    <row r="10" spans="1:8" x14ac:dyDescent="0.15">
      <c r="A10" s="160"/>
      <c r="B10" s="161"/>
      <c r="C10" s="162"/>
      <c r="D10" s="163">
        <v>4209</v>
      </c>
      <c r="E10" s="164"/>
      <c r="F10" s="165">
        <v>36120</v>
      </c>
      <c r="G10" s="166"/>
      <c r="H10" s="167"/>
    </row>
    <row r="11" spans="1:8" x14ac:dyDescent="0.15">
      <c r="A11" s="148" t="s">
        <v>522</v>
      </c>
      <c r="B11" s="153"/>
      <c r="C11" s="154"/>
      <c r="D11" s="155">
        <v>34372</v>
      </c>
      <c r="E11" s="156"/>
      <c r="F11" s="157">
        <v>67825</v>
      </c>
      <c r="G11" s="158"/>
      <c r="H11" s="159"/>
    </row>
    <row r="12" spans="1:8" x14ac:dyDescent="0.15">
      <c r="A12" s="160"/>
      <c r="B12" s="161"/>
      <c r="C12" s="168"/>
      <c r="D12" s="163">
        <v>7491</v>
      </c>
      <c r="E12" s="164"/>
      <c r="F12" s="165">
        <v>39417</v>
      </c>
      <c r="G12" s="166"/>
      <c r="H12" s="167"/>
    </row>
    <row r="13" spans="1:8" x14ac:dyDescent="0.15">
      <c r="A13" s="148"/>
      <c r="B13" s="153"/>
      <c r="C13" s="169"/>
      <c r="D13" s="170">
        <v>33871</v>
      </c>
      <c r="E13" s="171"/>
      <c r="F13" s="172">
        <v>78886</v>
      </c>
      <c r="G13" s="173"/>
      <c r="H13" s="159"/>
    </row>
    <row r="14" spans="1:8" x14ac:dyDescent="0.15">
      <c r="A14" s="160"/>
      <c r="B14" s="161"/>
      <c r="C14" s="162"/>
      <c r="D14" s="163">
        <v>8399</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4.3099999999999996</v>
      </c>
      <c r="C19" s="174">
        <f>ROUND(VALUE(SUBSTITUTE(実質収支比率等に係る経年分析!G$48,"▲","-")),2)</f>
        <v>4.8499999999999996</v>
      </c>
      <c r="D19" s="174">
        <f>ROUND(VALUE(SUBSTITUTE(実質収支比率等に係る経年分析!H$48,"▲","-")),2)</f>
        <v>7.99</v>
      </c>
      <c r="E19" s="174">
        <f>ROUND(VALUE(SUBSTITUTE(実質収支比率等に係る経年分析!I$48,"▲","-")),2)</f>
        <v>6.43</v>
      </c>
      <c r="F19" s="174">
        <f>ROUND(VALUE(SUBSTITUTE(実質収支比率等に係る経年分析!J$48,"▲","-")),2)</f>
        <v>6.36</v>
      </c>
    </row>
    <row r="20" spans="1:11" x14ac:dyDescent="0.15">
      <c r="A20" s="174" t="s">
        <v>53</v>
      </c>
      <c r="B20" s="174">
        <f>ROUND(VALUE(SUBSTITUTE(実質収支比率等に係る経年分析!F$47,"▲","-")),2)</f>
        <v>7.76</v>
      </c>
      <c r="C20" s="174">
        <f>ROUND(VALUE(SUBSTITUTE(実質収支比率等に係る経年分析!G$47,"▲","-")),2)</f>
        <v>10.27</v>
      </c>
      <c r="D20" s="174">
        <f>ROUND(VALUE(SUBSTITUTE(実質収支比率等に係る経年分析!H$47,"▲","-")),2)</f>
        <v>10.39</v>
      </c>
      <c r="E20" s="174">
        <f>ROUND(VALUE(SUBSTITUTE(実質収支比率等に係る経年分析!I$47,"▲","-")),2)</f>
        <v>10.029999999999999</v>
      </c>
      <c r="F20" s="174">
        <f>ROUND(VALUE(SUBSTITUTE(実質収支比率等に係る経年分析!J$47,"▲","-")),2)</f>
        <v>11.69</v>
      </c>
    </row>
    <row r="21" spans="1:11" x14ac:dyDescent="0.15">
      <c r="A21" s="174" t="s">
        <v>54</v>
      </c>
      <c r="B21" s="174">
        <f>IF(ISNUMBER(VALUE(SUBSTITUTE(実質収支比率等に係る経年分析!F$49,"▲","-"))),ROUND(VALUE(SUBSTITUTE(実質収支比率等に係る経年分析!F$49,"▲","-")),2),NA())</f>
        <v>1.1200000000000001</v>
      </c>
      <c r="C21" s="174">
        <f>IF(ISNUMBER(VALUE(SUBSTITUTE(実質収支比率等に係る経年分析!G$49,"▲","-"))),ROUND(VALUE(SUBSTITUTE(実質収支比率等に係る経年分析!G$49,"▲","-")),2),NA())</f>
        <v>3.33</v>
      </c>
      <c r="D21" s="174">
        <f>IF(ISNUMBER(VALUE(SUBSTITUTE(実質収支比率等に係る経年分析!H$49,"▲","-"))),ROUND(VALUE(SUBSTITUTE(実質収支比率等に係る経年分析!H$49,"▲","-")),2),NA())</f>
        <v>4.1500000000000004</v>
      </c>
      <c r="E21" s="174">
        <f>IF(ISNUMBER(VALUE(SUBSTITUTE(実質収支比率等に係る経年分析!I$49,"▲","-"))),ROUND(VALUE(SUBSTITUTE(実質収支比率等に係る経年分析!I$49,"▲","-")),2),NA())</f>
        <v>3.02</v>
      </c>
      <c r="F21" s="174">
        <f>IF(ISNUMBER(VALUE(SUBSTITUTE(実質収支比率等に係る経年分析!J$49,"▲","-"))),ROUND(VALUE(SUBSTITUTE(実質収支比率等に係る経年分析!J$49,"▲","-")),2),NA())</f>
        <v>1.65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余市町後期高齢者医療特別会計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余市町国民健康保険特別会計</v>
      </c>
      <c r="B32" s="175">
        <f>IF(ROUND(VALUE(SUBSTITUTE(連結実質赤字比率に係る赤字・黒字の構成分析!F$38,"▲", "-")), 2) &lt; 0, ABS(ROUND(VALUE(SUBSTITUTE(連結実質赤字比率に係る赤字・黒字の構成分析!F$38,"▲", "-")), 2)), NA())</f>
        <v>0.79</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0.52</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余市町介護保険特別会計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1.0900000000000001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1.93</v>
      </c>
    </row>
    <row r="34" spans="1:16" x14ac:dyDescent="0.15">
      <c r="A34" s="175" t="str">
        <f>IF(連結実質赤字比率に係る赤字・黒字の構成分析!C$36="",NA(),連結実質赤字比率に係る赤字・黒字の構成分析!C$36)</f>
        <v>余市町水道事業会計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4.6900000000000004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4.3099999999999996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4.8499999999999996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6.35</v>
      </c>
    </row>
    <row r="36" spans="1:16" x14ac:dyDescent="0.15">
      <c r="A36" s="175" t="str">
        <f>IF(連結実質赤字比率に係る赤字・黒字の構成分析!C$34="",NA(),連結実質赤字比率に係る赤字・黒字の構成分析!C$34)</f>
        <v>余市町公共下水道特別会計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10.039999999999999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906</v>
      </c>
      <c r="E42" s="176"/>
      <c r="F42" s="176"/>
      <c r="G42" s="176">
        <f>'実質公債費比率（分子）の構造'!L$52</f>
        <v>888</v>
      </c>
      <c r="H42" s="176"/>
      <c r="I42" s="176"/>
      <c r="J42" s="176">
        <f>'実質公債費比率（分子）の構造'!M$52</f>
        <v>880</v>
      </c>
      <c r="K42" s="176"/>
      <c r="L42" s="176"/>
      <c r="M42" s="176">
        <f>'実質公債費比率（分子）の構造'!N$52</f>
        <v>863</v>
      </c>
      <c r="N42" s="176"/>
      <c r="O42" s="176"/>
      <c r="P42" s="176">
        <f>'実質公債費比率（分子）の構造'!O$52</f>
        <v>828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35</v>
      </c>
      <c r="C44" s="176"/>
      <c r="D44" s="176"/>
      <c r="E44" s="176">
        <f>'実質公債費比率（分子）の構造'!L$50</f>
        <v>24</v>
      </c>
      <c r="F44" s="176"/>
      <c r="G44" s="176"/>
      <c r="H44" s="176">
        <f>'実質公債費比率（分子）の構造'!M$50</f>
        <v>23</v>
      </c>
      <c r="I44" s="176"/>
      <c r="J44" s="176"/>
      <c r="K44" s="176">
        <f>'実質公債費比率（分子）の構造'!N$50</f>
        <v>12</v>
      </c>
      <c r="L44" s="176"/>
      <c r="M44" s="176"/>
      <c r="N44" s="176">
        <f>'実質公債費比率（分子）の構造'!O$50</f>
        <v>2</v>
      </c>
      <c r="O44" s="176"/>
      <c r="P44" s="176"/>
    </row>
    <row r="45" spans="1:16" x14ac:dyDescent="0.15">
      <c r="A45" s="176" t="s">
        <v>63</v>
      </c>
      <c r="B45" s="176">
        <f>'実質公債費比率（分子）の構造'!K$49</f>
        <v>103</v>
      </c>
      <c r="C45" s="176"/>
      <c r="D45" s="176"/>
      <c r="E45" s="176">
        <f>'実質公債費比率（分子）の構造'!L$49</f>
        <v>77</v>
      </c>
      <c r="F45" s="176"/>
      <c r="G45" s="176"/>
      <c r="H45" s="176">
        <f>'実質公債費比率（分子）の構造'!M$49</f>
        <v>44</v>
      </c>
      <c r="I45" s="176"/>
      <c r="J45" s="176"/>
      <c r="K45" s="176">
        <f>'実質公債費比率（分子）の構造'!N$49</f>
        <v>23</v>
      </c>
      <c r="L45" s="176"/>
      <c r="M45" s="176"/>
      <c r="N45" s="176">
        <f>'実質公債費比率（分子）の構造'!O$49</f>
        <v>19</v>
      </c>
      <c r="O45" s="176"/>
      <c r="P45" s="176"/>
    </row>
    <row r="46" spans="1:16" x14ac:dyDescent="0.15">
      <c r="A46" s="176" t="s">
        <v>64</v>
      </c>
      <c r="B46" s="176">
        <f>'実質公債費比率（分子）の構造'!K$48</f>
        <v>384</v>
      </c>
      <c r="C46" s="176"/>
      <c r="D46" s="176"/>
      <c r="E46" s="176">
        <f>'実質公債費比率（分子）の構造'!L$48</f>
        <v>381</v>
      </c>
      <c r="F46" s="176"/>
      <c r="G46" s="176"/>
      <c r="H46" s="176">
        <f>'実質公債費比率（分子）の構造'!M$48</f>
        <v>459</v>
      </c>
      <c r="I46" s="176"/>
      <c r="J46" s="176"/>
      <c r="K46" s="176">
        <f>'実質公債費比率（分子）の構造'!N$48</f>
        <v>454</v>
      </c>
      <c r="L46" s="176"/>
      <c r="M46" s="176"/>
      <c r="N46" s="176">
        <f>'実質公債費比率（分子）の構造'!O$48</f>
        <v>355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689</v>
      </c>
      <c r="C49" s="176"/>
      <c r="D49" s="176"/>
      <c r="E49" s="176">
        <f>'実質公債費比率（分子）の構造'!L$45</f>
        <v>687</v>
      </c>
      <c r="F49" s="176"/>
      <c r="G49" s="176"/>
      <c r="H49" s="176">
        <f>'実質公債費比率（分子）の構造'!M$45</f>
        <v>685</v>
      </c>
      <c r="I49" s="176"/>
      <c r="J49" s="176"/>
      <c r="K49" s="176">
        <f>'実質公債費比率（分子）の構造'!N$45</f>
        <v>685</v>
      </c>
      <c r="L49" s="176"/>
      <c r="M49" s="176"/>
      <c r="N49" s="176">
        <f>'実質公債費比率（分子）の構造'!O$45</f>
        <v>665</v>
      </c>
      <c r="O49" s="176"/>
      <c r="P49" s="176"/>
    </row>
    <row r="50" spans="1:16" x14ac:dyDescent="0.15">
      <c r="A50" s="176" t="s">
        <v>67</v>
      </c>
      <c r="B50" s="176" t="e">
        <f>NA()</f>
        <v>#N/A</v>
      </c>
      <c r="C50" s="176">
        <f>IF(ISNUMBER('実質公債費比率（分子）の構造'!K$53),'実質公債費比率（分子）の構造'!K$53,NA())</f>
        <v>305</v>
      </c>
      <c r="D50" s="176" t="e">
        <f>NA()</f>
        <v>#N/A</v>
      </c>
      <c r="E50" s="176" t="e">
        <f>NA()</f>
        <v>#N/A</v>
      </c>
      <c r="F50" s="176">
        <f>IF(ISNUMBER('実質公債費比率（分子）の構造'!L$53),'実質公債費比率（分子）の構造'!L$53,NA())</f>
        <v>281</v>
      </c>
      <c r="G50" s="176" t="e">
        <f>NA()</f>
        <v>#N/A</v>
      </c>
      <c r="H50" s="176" t="e">
        <f>NA()</f>
        <v>#N/A</v>
      </c>
      <c r="I50" s="176">
        <f>IF(ISNUMBER('実質公債費比率（分子）の構造'!M$53),'実質公債費比率（分子）の構造'!M$53,NA())</f>
        <v>331</v>
      </c>
      <c r="J50" s="176" t="e">
        <f>NA()</f>
        <v>#N/A</v>
      </c>
      <c r="K50" s="176" t="e">
        <f>NA()</f>
        <v>#N/A</v>
      </c>
      <c r="L50" s="176">
        <f>IF(ISNUMBER('実質公債費比率（分子）の構造'!N$53),'実質公債費比率（分子）の構造'!N$53,NA())</f>
        <v>311</v>
      </c>
      <c r="M50" s="176" t="e">
        <f>NA()</f>
        <v>#N/A</v>
      </c>
      <c r="N50" s="176" t="e">
        <f>NA()</f>
        <v>#N/A</v>
      </c>
      <c r="O50" s="176">
        <f>IF(ISNUMBER('実質公債費比率（分子）の構造'!O$53),'実質公債費比率（分子）の構造'!O$53,NA())</f>
        <v>213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8880</v>
      </c>
      <c r="E56" s="175"/>
      <c r="F56" s="175"/>
      <c r="G56" s="175">
        <f>'将来負担比率（分子）の構造'!J$52</f>
        <v>8542</v>
      </c>
      <c r="H56" s="175"/>
      <c r="I56" s="175"/>
      <c r="J56" s="175">
        <f>'将来負担比率（分子）の構造'!K$52</f>
        <v>8253</v>
      </c>
      <c r="K56" s="175"/>
      <c r="L56" s="175"/>
      <c r="M56" s="175">
        <f>'将来負担比率（分子）の構造'!L$52</f>
        <v>7819</v>
      </c>
      <c r="N56" s="175"/>
      <c r="O56" s="175"/>
      <c r="P56" s="175">
        <f>'将来負担比率（分子）の構造'!M$52</f>
        <v>7397</v>
      </c>
    </row>
    <row r="57" spans="1:16" x14ac:dyDescent="0.15">
      <c r="A57" s="175" t="s">
        <v>42</v>
      </c>
      <c r="B57" s="175"/>
      <c r="C57" s="175"/>
      <c r="D57" s="175">
        <f>'将来負担比率（分子）の構造'!I$51</f>
        <v>1669</v>
      </c>
      <c r="E57" s="175"/>
      <c r="F57" s="175"/>
      <c r="G57" s="175">
        <f>'将来負担比率（分子）の構造'!J$51</f>
        <v>1621</v>
      </c>
      <c r="H57" s="175"/>
      <c r="I57" s="175"/>
      <c r="J57" s="175">
        <f>'将来負担比率（分子）の構造'!K$51</f>
        <v>1499</v>
      </c>
      <c r="K57" s="175"/>
      <c r="L57" s="175"/>
      <c r="M57" s="175">
        <f>'将来負担比率（分子）の構造'!L$51</f>
        <v>1402</v>
      </c>
      <c r="N57" s="175"/>
      <c r="O57" s="175"/>
      <c r="P57" s="175">
        <f>'将来負担比率（分子）の構造'!M$51</f>
        <v>1400</v>
      </c>
    </row>
    <row r="58" spans="1:16" x14ac:dyDescent="0.15">
      <c r="A58" s="175" t="s">
        <v>41</v>
      </c>
      <c r="B58" s="175"/>
      <c r="C58" s="175"/>
      <c r="D58" s="175">
        <f>'将来負担比率（分子）の構造'!I$50</f>
        <v>1102</v>
      </c>
      <c r="E58" s="175"/>
      <c r="F58" s="175"/>
      <c r="G58" s="175">
        <f>'将来負担比率（分子）の構造'!J$50</f>
        <v>1357</v>
      </c>
      <c r="H58" s="175"/>
      <c r="I58" s="175"/>
      <c r="J58" s="175">
        <f>'将来負担比率（分子）の構造'!K$50</f>
        <v>1981</v>
      </c>
      <c r="K58" s="175"/>
      <c r="L58" s="175"/>
      <c r="M58" s="175">
        <f>'将来負担比率（分子）の構造'!L$50</f>
        <v>2470</v>
      </c>
      <c r="N58" s="175"/>
      <c r="O58" s="175"/>
      <c r="P58" s="175">
        <f>'将来負担比率（分子）の構造'!M$50</f>
        <v>3100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v>
      </c>
      <c r="C61" s="175"/>
      <c r="D61" s="175"/>
      <c r="E61" s="175">
        <f>'将来負担比率（分子）の構造'!J$46</f>
        <v>4</v>
      </c>
      <c r="F61" s="175"/>
      <c r="G61" s="175"/>
      <c r="H61" s="175">
        <f>'将来負担比率（分子）の構造'!K$46</f>
        <v>4</v>
      </c>
      <c r="I61" s="175"/>
      <c r="J61" s="175"/>
      <c r="K61" s="175">
        <f>'将来負担比率（分子）の構造'!L$46</f>
        <v>3</v>
      </c>
      <c r="L61" s="175"/>
      <c r="M61" s="175"/>
      <c r="N61" s="175">
        <f>'将来負担比率（分子）の構造'!M$46</f>
        <v>2</v>
      </c>
      <c r="O61" s="175"/>
      <c r="P61" s="175"/>
    </row>
    <row r="62" spans="1:16" x14ac:dyDescent="0.15">
      <c r="A62" s="175" t="s">
        <v>35</v>
      </c>
      <c r="B62" s="175">
        <f>'将来負担比率（分子）の構造'!I$45</f>
        <v>1282</v>
      </c>
      <c r="C62" s="175"/>
      <c r="D62" s="175"/>
      <c r="E62" s="175">
        <f>'将来負担比率（分子）の構造'!J$45</f>
        <v>1289</v>
      </c>
      <c r="F62" s="175"/>
      <c r="G62" s="175"/>
      <c r="H62" s="175">
        <f>'将来負担比率（分子）の構造'!K$45</f>
        <v>1339</v>
      </c>
      <c r="I62" s="175"/>
      <c r="J62" s="175"/>
      <c r="K62" s="175">
        <f>'将来負担比率（分子）の構造'!L$45</f>
        <v>1359</v>
      </c>
      <c r="L62" s="175"/>
      <c r="M62" s="175"/>
      <c r="N62" s="175">
        <f>'将来負担比率（分子）の構造'!M$45</f>
        <v>1261</v>
      </c>
      <c r="O62" s="175"/>
      <c r="P62" s="175"/>
    </row>
    <row r="63" spans="1:16" x14ac:dyDescent="0.15">
      <c r="A63" s="175" t="s">
        <v>34</v>
      </c>
      <c r="B63" s="175">
        <f>'将来負担比率（分子）の構造'!I$44</f>
        <v>262</v>
      </c>
      <c r="C63" s="175"/>
      <c r="D63" s="175"/>
      <c r="E63" s="175">
        <f>'将来負担比率（分子）の構造'!J$44</f>
        <v>182</v>
      </c>
      <c r="F63" s="175"/>
      <c r="G63" s="175"/>
      <c r="H63" s="175">
        <f>'将来負担比率（分子）の構造'!K$44</f>
        <v>141</v>
      </c>
      <c r="I63" s="175"/>
      <c r="J63" s="175"/>
      <c r="K63" s="175">
        <f>'将来負担比率（分子）の構造'!L$44</f>
        <v>118</v>
      </c>
      <c r="L63" s="175"/>
      <c r="M63" s="175"/>
      <c r="N63" s="175">
        <f>'将来負担比率（分子）の構造'!M$44</f>
        <v>100</v>
      </c>
      <c r="O63" s="175"/>
      <c r="P63" s="175"/>
    </row>
    <row r="64" spans="1:16" x14ac:dyDescent="0.15">
      <c r="A64" s="175" t="s">
        <v>33</v>
      </c>
      <c r="B64" s="175">
        <f>'将来負担比率（分子）の構造'!I$43</f>
        <v>6861</v>
      </c>
      <c r="C64" s="175"/>
      <c r="D64" s="175"/>
      <c r="E64" s="175">
        <f>'将来負担比率（分子）の構造'!J$43</f>
        <v>6112</v>
      </c>
      <c r="F64" s="175"/>
      <c r="G64" s="175"/>
      <c r="H64" s="175">
        <f>'将来負担比率（分子）の構造'!K$43</f>
        <v>5608</v>
      </c>
      <c r="I64" s="175"/>
      <c r="J64" s="175"/>
      <c r="K64" s="175">
        <f>'将来負担比率（分子）の構造'!L$43</f>
        <v>5648</v>
      </c>
      <c r="L64" s="175"/>
      <c r="M64" s="175"/>
      <c r="N64" s="175">
        <f>'将来負担比率（分子）の構造'!M$43</f>
        <v>6186</v>
      </c>
      <c r="O64" s="175"/>
      <c r="P64" s="175"/>
    </row>
    <row r="65" spans="1:16" x14ac:dyDescent="0.15">
      <c r="A65" s="175" t="s">
        <v>32</v>
      </c>
      <c r="B65" s="175">
        <f>'将来負担比率（分子）の構造'!I$42</f>
        <v>78</v>
      </c>
      <c r="C65" s="175"/>
      <c r="D65" s="175"/>
      <c r="E65" s="175">
        <f>'将来負担比率（分子）の構造'!J$42</f>
        <v>55</v>
      </c>
      <c r="F65" s="175"/>
      <c r="G65" s="175"/>
      <c r="H65" s="175">
        <f>'将来負担比率（分子）の構造'!K$42</f>
        <v>33</v>
      </c>
      <c r="I65" s="175"/>
      <c r="J65" s="175"/>
      <c r="K65" s="175">
        <f>'将来負担比率（分子）の構造'!L$42</f>
        <v>21</v>
      </c>
      <c r="L65" s="175"/>
      <c r="M65" s="175"/>
      <c r="N65" s="175">
        <f>'将来負担比率（分子）の構造'!M$42</f>
        <v>19</v>
      </c>
      <c r="O65" s="175"/>
      <c r="P65" s="175"/>
    </row>
    <row r="66" spans="1:16" x14ac:dyDescent="0.15">
      <c r="A66" s="175" t="s">
        <v>31</v>
      </c>
      <c r="B66" s="175">
        <f>'将来負担比率（分子）の構造'!I$41</f>
        <v>6537</v>
      </c>
      <c r="C66" s="175"/>
      <c r="D66" s="175"/>
      <c r="E66" s="175">
        <f>'将来負担比率（分子）の構造'!J$41</f>
        <v>6274</v>
      </c>
      <c r="F66" s="175"/>
      <c r="G66" s="175"/>
      <c r="H66" s="175">
        <f>'将来負担比率（分子）の構造'!K$41</f>
        <v>6035</v>
      </c>
      <c r="I66" s="175"/>
      <c r="J66" s="175"/>
      <c r="K66" s="175">
        <f>'将来負担比率（分子）の構造'!L$41</f>
        <v>5352</v>
      </c>
      <c r="L66" s="175"/>
      <c r="M66" s="175"/>
      <c r="N66" s="175">
        <f>'将来負担比率（分子）の構造'!M$41</f>
        <v>5061</v>
      </c>
      <c r="O66" s="175"/>
      <c r="P66" s="175"/>
    </row>
    <row r="67" spans="1:16" x14ac:dyDescent="0.15">
      <c r="A67" s="175" t="s">
        <v>71</v>
      </c>
      <c r="B67" s="175" t="e">
        <f>NA()</f>
        <v>#N/A</v>
      </c>
      <c r="C67" s="175">
        <f>IF(ISNUMBER('将来負担比率（分子）の構造'!I$53), IF('将来負担比率（分子）の構造'!I$53 &lt; 0, 0, '将来負担比率（分子）の構造'!I$53), NA())</f>
        <v>3373</v>
      </c>
      <c r="D67" s="175" t="e">
        <f>NA()</f>
        <v>#N/A</v>
      </c>
      <c r="E67" s="175" t="e">
        <f>NA()</f>
        <v>#N/A</v>
      </c>
      <c r="F67" s="175">
        <f>IF(ISNUMBER('将来負担比率（分子）の構造'!J$53), IF('将来負担比率（分子）の構造'!J$53 &lt; 0, 0, '将来負担比率（分子）の構造'!J$53), NA())</f>
        <v>2397</v>
      </c>
      <c r="G67" s="175" t="e">
        <f>NA()</f>
        <v>#N/A</v>
      </c>
      <c r="H67" s="175" t="e">
        <f>NA()</f>
        <v>#N/A</v>
      </c>
      <c r="I67" s="175">
        <f>IF(ISNUMBER('将来負担比率（分子）の構造'!K$53), IF('将来負担比率（分子）の構造'!K$53 &lt; 0, 0, '将来負担比率（分子）の構造'!K$53), NA())</f>
        <v>1426</v>
      </c>
      <c r="J67" s="175" t="e">
        <f>NA()</f>
        <v>#N/A</v>
      </c>
      <c r="K67" s="175" t="e">
        <f>NA()</f>
        <v>#N/A</v>
      </c>
      <c r="L67" s="175">
        <f>IF(ISNUMBER('将来負担比率（分子）の構造'!L$53), IF('将来負担比率（分子）の構造'!L$53 &lt; 0, 0, '将来負担比率（分子）の構造'!L$53), NA())</f>
        <v>809</v>
      </c>
      <c r="M67" s="175" t="e">
        <f>NA()</f>
        <v>#N/A</v>
      </c>
      <c r="N67" s="175" t="e">
        <f>NA()</f>
        <v>#N/A</v>
      </c>
      <c r="O67" s="175">
        <f>IF(ISNUMBER('将来負担比率（分子）の構造'!M$53), IF('将来負担比率（分子）の構造'!M$53 &lt; 0, 0, '将来負担比率（分子）の構造'!M$53), NA())</f>
        <v>732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637</v>
      </c>
      <c r="C72" s="179">
        <f>基金残高に係る経年分析!G55</f>
        <v>597</v>
      </c>
      <c r="D72" s="179">
        <f>基金残高に係る経年分析!H55</f>
        <v>697</v>
      </c>
    </row>
    <row r="73" spans="1:16" x14ac:dyDescent="0.15">
      <c r="A73" s="178" t="s">
        <v>74</v>
      </c>
      <c r="B73" s="179">
        <f>基金残高に係る経年分析!F56</f>
        <v>216</v>
      </c>
      <c r="C73" s="179">
        <f>基金残高に係る経年分析!G56</f>
        <v>311</v>
      </c>
      <c r="D73" s="179">
        <f>基金残高に係る経年分析!H56</f>
        <v>321</v>
      </c>
    </row>
    <row r="74" spans="1:16" x14ac:dyDescent="0.15">
      <c r="A74" s="178" t="s">
        <v>75</v>
      </c>
      <c r="B74" s="179">
        <f>基金残高に係る経年分析!F57</f>
        <v>915</v>
      </c>
      <c r="C74" s="179">
        <f>基金残高に係る経年分析!G57</f>
        <v>1338</v>
      </c>
      <c r="D74" s="179">
        <f>基金残高に係る経年分析!H57</f>
        <v>1825</v>
      </c>
    </row>
  </sheetData>
  <sheetProtection algorithmName="SHA-512" hashValue="P7T1G6ppjWhuqu982tGm81t52+e4FefblmbSo0BWmJQZEhZkK+PUk3BIK3sgMT4vj1fP7+jx17So0Nk/7mno8Q==" saltValue="upgT5giHBQZct37qpEOO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5" sqref="AL5:AO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1855448</v>
      </c>
      <c r="S5" s="613"/>
      <c r="T5" s="613"/>
      <c r="U5" s="613"/>
      <c r="V5" s="613"/>
      <c r="W5" s="613"/>
      <c r="X5" s="613"/>
      <c r="Y5" s="614"/>
      <c r="Z5" s="615">
        <v>15.9</v>
      </c>
      <c r="AA5" s="615"/>
      <c r="AB5" s="615"/>
      <c r="AC5" s="615"/>
      <c r="AD5" s="616">
        <v>1746957</v>
      </c>
      <c r="AE5" s="616"/>
      <c r="AF5" s="616"/>
      <c r="AG5" s="616"/>
      <c r="AH5" s="616"/>
      <c r="AI5" s="616"/>
      <c r="AJ5" s="616"/>
      <c r="AK5" s="616"/>
      <c r="AL5" s="617">
        <v>29.2</v>
      </c>
      <c r="AM5" s="618"/>
      <c r="AN5" s="618"/>
      <c r="AO5" s="619"/>
      <c r="AP5" s="609" t="s">
        <v>216</v>
      </c>
      <c r="AQ5" s="610"/>
      <c r="AR5" s="610"/>
      <c r="AS5" s="610"/>
      <c r="AT5" s="610"/>
      <c r="AU5" s="610"/>
      <c r="AV5" s="610"/>
      <c r="AW5" s="610"/>
      <c r="AX5" s="610"/>
      <c r="AY5" s="610"/>
      <c r="AZ5" s="610"/>
      <c r="BA5" s="610"/>
      <c r="BB5" s="610"/>
      <c r="BC5" s="610"/>
      <c r="BD5" s="610"/>
      <c r="BE5" s="610"/>
      <c r="BF5" s="611"/>
      <c r="BG5" s="623">
        <v>1746957</v>
      </c>
      <c r="BH5" s="624"/>
      <c r="BI5" s="624"/>
      <c r="BJ5" s="624"/>
      <c r="BK5" s="624"/>
      <c r="BL5" s="624"/>
      <c r="BM5" s="624"/>
      <c r="BN5" s="625"/>
      <c r="BO5" s="626">
        <v>94.2</v>
      </c>
      <c r="BP5" s="626"/>
      <c r="BQ5" s="626"/>
      <c r="BR5" s="626"/>
      <c r="BS5" s="627">
        <v>15950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90948</v>
      </c>
      <c r="S6" s="624"/>
      <c r="T6" s="624"/>
      <c r="U6" s="624"/>
      <c r="V6" s="624"/>
      <c r="W6" s="624"/>
      <c r="X6" s="624"/>
      <c r="Y6" s="625"/>
      <c r="Z6" s="626">
        <v>0.8</v>
      </c>
      <c r="AA6" s="626"/>
      <c r="AB6" s="626"/>
      <c r="AC6" s="626"/>
      <c r="AD6" s="627">
        <v>90948</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1746957</v>
      </c>
      <c r="BH6" s="624"/>
      <c r="BI6" s="624"/>
      <c r="BJ6" s="624"/>
      <c r="BK6" s="624"/>
      <c r="BL6" s="624"/>
      <c r="BM6" s="624"/>
      <c r="BN6" s="625"/>
      <c r="BO6" s="626">
        <v>94.2</v>
      </c>
      <c r="BP6" s="626"/>
      <c r="BQ6" s="626"/>
      <c r="BR6" s="626"/>
      <c r="BS6" s="627">
        <v>15950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123520</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123520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595</v>
      </c>
      <c r="S7" s="624"/>
      <c r="T7" s="624"/>
      <c r="U7" s="624"/>
      <c r="V7" s="624"/>
      <c r="W7" s="624"/>
      <c r="X7" s="624"/>
      <c r="Y7" s="625"/>
      <c r="Z7" s="626">
        <v>0</v>
      </c>
      <c r="AA7" s="626"/>
      <c r="AB7" s="626"/>
      <c r="AC7" s="626"/>
      <c r="AD7" s="627">
        <v>595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807224</v>
      </c>
      <c r="BH7" s="624"/>
      <c r="BI7" s="624"/>
      <c r="BJ7" s="624"/>
      <c r="BK7" s="624"/>
      <c r="BL7" s="624"/>
      <c r="BM7" s="624"/>
      <c r="BN7" s="625"/>
      <c r="BO7" s="626">
        <v>43.5</v>
      </c>
      <c r="BP7" s="626"/>
      <c r="BQ7" s="626"/>
      <c r="BR7" s="626"/>
      <c r="BS7" s="627">
        <v>15950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2572949</v>
      </c>
      <c r="CS7" s="624"/>
      <c r="CT7" s="624"/>
      <c r="CU7" s="624"/>
      <c r="CV7" s="624"/>
      <c r="CW7" s="624"/>
      <c r="CX7" s="624"/>
      <c r="CY7" s="625"/>
      <c r="CZ7" s="626">
        <v>22.7</v>
      </c>
      <c r="DA7" s="626"/>
      <c r="DB7" s="626"/>
      <c r="DC7" s="626"/>
      <c r="DD7" s="632">
        <v>56548</v>
      </c>
      <c r="DE7" s="624"/>
      <c r="DF7" s="624"/>
      <c r="DG7" s="624"/>
      <c r="DH7" s="624"/>
      <c r="DI7" s="624"/>
      <c r="DJ7" s="624"/>
      <c r="DK7" s="624"/>
      <c r="DL7" s="624"/>
      <c r="DM7" s="624"/>
      <c r="DN7" s="624"/>
      <c r="DO7" s="624"/>
      <c r="DP7" s="625"/>
      <c r="DQ7" s="632">
        <v>1113433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5517</v>
      </c>
      <c r="S8" s="624"/>
      <c r="T8" s="624"/>
      <c r="U8" s="624"/>
      <c r="V8" s="624"/>
      <c r="W8" s="624"/>
      <c r="X8" s="624"/>
      <c r="Y8" s="625"/>
      <c r="Z8" s="626">
        <v>0</v>
      </c>
      <c r="AA8" s="626"/>
      <c r="AB8" s="626"/>
      <c r="AC8" s="626"/>
      <c r="AD8" s="627">
        <v>5517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28494</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3337881</v>
      </c>
      <c r="CS8" s="624"/>
      <c r="CT8" s="624"/>
      <c r="CU8" s="624"/>
      <c r="CV8" s="624"/>
      <c r="CW8" s="624"/>
      <c r="CX8" s="624"/>
      <c r="CY8" s="625"/>
      <c r="CZ8" s="626">
        <v>29.5</v>
      </c>
      <c r="DA8" s="626"/>
      <c r="DB8" s="626"/>
      <c r="DC8" s="626"/>
      <c r="DD8" s="632" t="s">
        <v>122</v>
      </c>
      <c r="DE8" s="624"/>
      <c r="DF8" s="624"/>
      <c r="DG8" s="624"/>
      <c r="DH8" s="624"/>
      <c r="DI8" s="624"/>
      <c r="DJ8" s="624"/>
      <c r="DK8" s="624"/>
      <c r="DL8" s="624"/>
      <c r="DM8" s="624"/>
      <c r="DN8" s="624"/>
      <c r="DO8" s="624"/>
      <c r="DP8" s="625"/>
      <c r="DQ8" s="632">
        <v>2054913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6353</v>
      </c>
      <c r="S9" s="624"/>
      <c r="T9" s="624"/>
      <c r="U9" s="624"/>
      <c r="V9" s="624"/>
      <c r="W9" s="624"/>
      <c r="X9" s="624"/>
      <c r="Y9" s="625"/>
      <c r="Z9" s="626">
        <v>0.1</v>
      </c>
      <c r="AA9" s="626"/>
      <c r="AB9" s="626"/>
      <c r="AC9" s="626"/>
      <c r="AD9" s="627">
        <v>6353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667493</v>
      </c>
      <c r="BH9" s="624"/>
      <c r="BI9" s="624"/>
      <c r="BJ9" s="624"/>
      <c r="BK9" s="624"/>
      <c r="BL9" s="624"/>
      <c r="BM9" s="624"/>
      <c r="BN9" s="625"/>
      <c r="BO9" s="626">
        <v>36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841441</v>
      </c>
      <c r="CS9" s="624"/>
      <c r="CT9" s="624"/>
      <c r="CU9" s="624"/>
      <c r="CV9" s="624"/>
      <c r="CW9" s="624"/>
      <c r="CX9" s="624"/>
      <c r="CY9" s="625"/>
      <c r="CZ9" s="626">
        <v>7.4</v>
      </c>
      <c r="DA9" s="626"/>
      <c r="DB9" s="626"/>
      <c r="DC9" s="626"/>
      <c r="DD9" s="632">
        <v>25960</v>
      </c>
      <c r="DE9" s="624"/>
      <c r="DF9" s="624"/>
      <c r="DG9" s="624"/>
      <c r="DH9" s="624"/>
      <c r="DI9" s="624"/>
      <c r="DJ9" s="624"/>
      <c r="DK9" s="624"/>
      <c r="DL9" s="624"/>
      <c r="DM9" s="624"/>
      <c r="DN9" s="624"/>
      <c r="DO9" s="624"/>
      <c r="DP9" s="625"/>
      <c r="DQ9" s="632">
        <v>676320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55368</v>
      </c>
      <c r="BH10" s="624"/>
      <c r="BI10" s="624"/>
      <c r="BJ10" s="624"/>
      <c r="BK10" s="624"/>
      <c r="BL10" s="624"/>
      <c r="BM10" s="624"/>
      <c r="BN10" s="625"/>
      <c r="BO10" s="626">
        <v>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36646</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21301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464446</v>
      </c>
      <c r="S11" s="624"/>
      <c r="T11" s="624"/>
      <c r="U11" s="624"/>
      <c r="V11" s="624"/>
      <c r="W11" s="624"/>
      <c r="X11" s="624"/>
      <c r="Y11" s="625"/>
      <c r="Z11" s="628">
        <v>4</v>
      </c>
      <c r="AA11" s="629"/>
      <c r="AB11" s="629"/>
      <c r="AC11" s="635"/>
      <c r="AD11" s="632">
        <v>464446</v>
      </c>
      <c r="AE11" s="624"/>
      <c r="AF11" s="624"/>
      <c r="AG11" s="624"/>
      <c r="AH11" s="624"/>
      <c r="AI11" s="624"/>
      <c r="AJ11" s="624"/>
      <c r="AK11" s="625"/>
      <c r="AL11" s="628">
        <v>7.8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55869</v>
      </c>
      <c r="BH11" s="624"/>
      <c r="BI11" s="624"/>
      <c r="BJ11" s="624"/>
      <c r="BK11" s="624"/>
      <c r="BL11" s="624"/>
      <c r="BM11" s="624"/>
      <c r="BN11" s="625"/>
      <c r="BO11" s="626">
        <v>3</v>
      </c>
      <c r="BP11" s="626"/>
      <c r="BQ11" s="626"/>
      <c r="BR11" s="626"/>
      <c r="BS11" s="627">
        <v>15950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265965</v>
      </c>
      <c r="CS11" s="624"/>
      <c r="CT11" s="624"/>
      <c r="CU11" s="624"/>
      <c r="CV11" s="624"/>
      <c r="CW11" s="624"/>
      <c r="CX11" s="624"/>
      <c r="CY11" s="625"/>
      <c r="CZ11" s="626">
        <v>2.4</v>
      </c>
      <c r="DA11" s="626"/>
      <c r="DB11" s="626"/>
      <c r="DC11" s="626"/>
      <c r="DD11" s="632">
        <v>44989</v>
      </c>
      <c r="DE11" s="624"/>
      <c r="DF11" s="624"/>
      <c r="DG11" s="624"/>
      <c r="DH11" s="624"/>
      <c r="DI11" s="624"/>
      <c r="DJ11" s="624"/>
      <c r="DK11" s="624"/>
      <c r="DL11" s="624"/>
      <c r="DM11" s="624"/>
      <c r="DN11" s="624"/>
      <c r="DO11" s="624"/>
      <c r="DP11" s="625"/>
      <c r="DQ11" s="632">
        <v>156045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718</v>
      </c>
      <c r="S12" s="624"/>
      <c r="T12" s="624"/>
      <c r="U12" s="624"/>
      <c r="V12" s="624"/>
      <c r="W12" s="624"/>
      <c r="X12" s="624"/>
      <c r="Y12" s="625"/>
      <c r="Z12" s="626">
        <v>0</v>
      </c>
      <c r="AA12" s="626"/>
      <c r="AB12" s="626"/>
      <c r="AC12" s="626"/>
      <c r="AD12" s="627">
        <v>718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683406</v>
      </c>
      <c r="BH12" s="624"/>
      <c r="BI12" s="624"/>
      <c r="BJ12" s="624"/>
      <c r="BK12" s="624"/>
      <c r="BL12" s="624"/>
      <c r="BM12" s="624"/>
      <c r="BN12" s="625"/>
      <c r="BO12" s="626">
        <v>36.799999999999997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340601</v>
      </c>
      <c r="CS12" s="624"/>
      <c r="CT12" s="624"/>
      <c r="CU12" s="624"/>
      <c r="CV12" s="624"/>
      <c r="CW12" s="624"/>
      <c r="CX12" s="624"/>
      <c r="CY12" s="625"/>
      <c r="CZ12" s="626">
        <v>3</v>
      </c>
      <c r="DA12" s="626"/>
      <c r="DB12" s="626"/>
      <c r="DC12" s="626"/>
      <c r="DD12" s="632">
        <v>31206</v>
      </c>
      <c r="DE12" s="624"/>
      <c r="DF12" s="624"/>
      <c r="DG12" s="624"/>
      <c r="DH12" s="624"/>
      <c r="DI12" s="624"/>
      <c r="DJ12" s="624"/>
      <c r="DK12" s="624"/>
      <c r="DL12" s="624"/>
      <c r="DM12" s="624"/>
      <c r="DN12" s="624"/>
      <c r="DO12" s="624"/>
      <c r="DP12" s="625"/>
      <c r="DQ12" s="632">
        <v>205757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674024</v>
      </c>
      <c r="BH13" s="624"/>
      <c r="BI13" s="624"/>
      <c r="BJ13" s="624"/>
      <c r="BK13" s="624"/>
      <c r="BL13" s="624"/>
      <c r="BM13" s="624"/>
      <c r="BN13" s="625"/>
      <c r="BO13" s="626">
        <v>36.299999999999997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1710444</v>
      </c>
      <c r="CS13" s="624"/>
      <c r="CT13" s="624"/>
      <c r="CU13" s="624"/>
      <c r="CV13" s="624"/>
      <c r="CW13" s="624"/>
      <c r="CX13" s="624"/>
      <c r="CY13" s="625"/>
      <c r="CZ13" s="626">
        <v>15.1</v>
      </c>
      <c r="DA13" s="626"/>
      <c r="DB13" s="626"/>
      <c r="DC13" s="626"/>
      <c r="DD13" s="632">
        <v>378713</v>
      </c>
      <c r="DE13" s="624"/>
      <c r="DF13" s="624"/>
      <c r="DG13" s="624"/>
      <c r="DH13" s="624"/>
      <c r="DI13" s="624"/>
      <c r="DJ13" s="624"/>
      <c r="DK13" s="624"/>
      <c r="DL13" s="624"/>
      <c r="DM13" s="624"/>
      <c r="DN13" s="624"/>
      <c r="DO13" s="624"/>
      <c r="DP13" s="625"/>
      <c r="DQ13" s="632">
        <v>1007017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50925</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517869</v>
      </c>
      <c r="CS14" s="624"/>
      <c r="CT14" s="624"/>
      <c r="CU14" s="624"/>
      <c r="CV14" s="624"/>
      <c r="CW14" s="624"/>
      <c r="CX14" s="624"/>
      <c r="CY14" s="625"/>
      <c r="CZ14" s="626">
        <v>4.5999999999999996</v>
      </c>
      <c r="DA14" s="626"/>
      <c r="DB14" s="626"/>
      <c r="DC14" s="626"/>
      <c r="DD14" s="632" t="s">
        <v>122</v>
      </c>
      <c r="DE14" s="624"/>
      <c r="DF14" s="624"/>
      <c r="DG14" s="624"/>
      <c r="DH14" s="624"/>
      <c r="DI14" s="624"/>
      <c r="DJ14" s="624"/>
      <c r="DK14" s="624"/>
      <c r="DL14" s="624"/>
      <c r="DM14" s="624"/>
      <c r="DN14" s="624"/>
      <c r="DO14" s="624"/>
      <c r="DP14" s="625"/>
      <c r="DQ14" s="632">
        <v>492830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205402</v>
      </c>
      <c r="BH15" s="624"/>
      <c r="BI15" s="624"/>
      <c r="BJ15" s="624"/>
      <c r="BK15" s="624"/>
      <c r="BL15" s="624"/>
      <c r="BM15" s="624"/>
      <c r="BN15" s="625"/>
      <c r="BO15" s="626">
        <v>11.1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904428</v>
      </c>
      <c r="CS15" s="624"/>
      <c r="CT15" s="624"/>
      <c r="CU15" s="624"/>
      <c r="CV15" s="624"/>
      <c r="CW15" s="624"/>
      <c r="CX15" s="624"/>
      <c r="CY15" s="625"/>
      <c r="CZ15" s="626">
        <v>8</v>
      </c>
      <c r="DA15" s="626"/>
      <c r="DB15" s="626"/>
      <c r="DC15" s="626"/>
      <c r="DD15" s="632">
        <v>54536</v>
      </c>
      <c r="DE15" s="624"/>
      <c r="DF15" s="624"/>
      <c r="DG15" s="624"/>
      <c r="DH15" s="624"/>
      <c r="DI15" s="624"/>
      <c r="DJ15" s="624"/>
      <c r="DK15" s="624"/>
      <c r="DL15" s="624"/>
      <c r="DM15" s="624"/>
      <c r="DN15" s="624"/>
      <c r="DO15" s="624"/>
      <c r="DP15" s="625"/>
      <c r="DQ15" s="632">
        <v>686705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8880</v>
      </c>
      <c r="S16" s="624"/>
      <c r="T16" s="624"/>
      <c r="U16" s="624"/>
      <c r="V16" s="624"/>
      <c r="W16" s="624"/>
      <c r="X16" s="624"/>
      <c r="Y16" s="625"/>
      <c r="Z16" s="626">
        <v>0.1</v>
      </c>
      <c r="AA16" s="626"/>
      <c r="AB16" s="626"/>
      <c r="AC16" s="626"/>
      <c r="AD16" s="627">
        <v>8880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31007</v>
      </c>
      <c r="S17" s="624"/>
      <c r="T17" s="624"/>
      <c r="U17" s="624"/>
      <c r="V17" s="624"/>
      <c r="W17" s="624"/>
      <c r="X17" s="624"/>
      <c r="Y17" s="625"/>
      <c r="Z17" s="626">
        <v>0.3</v>
      </c>
      <c r="AA17" s="626"/>
      <c r="AB17" s="626"/>
      <c r="AC17" s="626"/>
      <c r="AD17" s="627">
        <v>31007</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665426</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633325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8503</v>
      </c>
      <c r="S18" s="624"/>
      <c r="T18" s="624"/>
      <c r="U18" s="624"/>
      <c r="V18" s="624"/>
      <c r="W18" s="624"/>
      <c r="X18" s="624"/>
      <c r="Y18" s="625"/>
      <c r="Z18" s="626">
        <v>0.1</v>
      </c>
      <c r="AA18" s="626"/>
      <c r="AB18" s="626"/>
      <c r="AC18" s="626"/>
      <c r="AD18" s="627">
        <v>8503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8503</v>
      </c>
      <c r="S19" s="624"/>
      <c r="T19" s="624"/>
      <c r="U19" s="624"/>
      <c r="V19" s="624"/>
      <c r="W19" s="624"/>
      <c r="X19" s="624"/>
      <c r="Y19" s="625"/>
      <c r="Z19" s="626">
        <v>0.1</v>
      </c>
      <c r="AA19" s="626"/>
      <c r="AB19" s="626"/>
      <c r="AC19" s="626"/>
      <c r="AD19" s="627">
        <v>8503</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108491</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108491</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11317170</v>
      </c>
      <c r="CS20" s="624"/>
      <c r="CT20" s="624"/>
      <c r="CU20" s="624"/>
      <c r="CV20" s="624"/>
      <c r="CW20" s="624"/>
      <c r="CX20" s="624"/>
      <c r="CY20" s="625"/>
      <c r="CZ20" s="626">
        <v>100</v>
      </c>
      <c r="DA20" s="626"/>
      <c r="DB20" s="626"/>
      <c r="DC20" s="626"/>
      <c r="DD20" s="632">
        <v>591952</v>
      </c>
      <c r="DE20" s="624"/>
      <c r="DF20" s="624"/>
      <c r="DG20" s="624"/>
      <c r="DH20" s="624"/>
      <c r="DI20" s="624"/>
      <c r="DJ20" s="624"/>
      <c r="DK20" s="624"/>
      <c r="DL20" s="624"/>
      <c r="DM20" s="624"/>
      <c r="DN20" s="624"/>
      <c r="DO20" s="624"/>
      <c r="DP20" s="625"/>
      <c r="DQ20" s="632">
        <v>7171166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3987143</v>
      </c>
      <c r="S21" s="624"/>
      <c r="T21" s="624"/>
      <c r="U21" s="624"/>
      <c r="V21" s="624"/>
      <c r="W21" s="624"/>
      <c r="X21" s="624"/>
      <c r="Y21" s="625"/>
      <c r="Z21" s="626">
        <v>34.1</v>
      </c>
      <c r="AA21" s="626"/>
      <c r="AB21" s="626"/>
      <c r="AC21" s="626"/>
      <c r="AD21" s="627">
        <v>3615896</v>
      </c>
      <c r="AE21" s="627"/>
      <c r="AF21" s="627"/>
      <c r="AG21" s="627"/>
      <c r="AH21" s="627"/>
      <c r="AI21" s="627"/>
      <c r="AJ21" s="627"/>
      <c r="AK21" s="627"/>
      <c r="AL21" s="628">
        <v>60.4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3615896</v>
      </c>
      <c r="S22" s="624"/>
      <c r="T22" s="624"/>
      <c r="U22" s="624"/>
      <c r="V22" s="624"/>
      <c r="W22" s="624"/>
      <c r="X22" s="624"/>
      <c r="Y22" s="625"/>
      <c r="Z22" s="626">
        <v>30.9</v>
      </c>
      <c r="AA22" s="626"/>
      <c r="AB22" s="626"/>
      <c r="AC22" s="626"/>
      <c r="AD22" s="627">
        <v>3615896</v>
      </c>
      <c r="AE22" s="627"/>
      <c r="AF22" s="627"/>
      <c r="AG22" s="627"/>
      <c r="AH22" s="627"/>
      <c r="AI22" s="627"/>
      <c r="AJ22" s="627"/>
      <c r="AK22" s="627"/>
      <c r="AL22" s="628">
        <v>60.4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371247</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108491</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4405187</v>
      </c>
      <c r="CS24" s="613"/>
      <c r="CT24" s="613"/>
      <c r="CU24" s="613"/>
      <c r="CV24" s="613"/>
      <c r="CW24" s="613"/>
      <c r="CX24" s="613"/>
      <c r="CY24" s="614"/>
      <c r="CZ24" s="617">
        <v>38.9</v>
      </c>
      <c r="DA24" s="618"/>
      <c r="DB24" s="618"/>
      <c r="DC24" s="634"/>
      <c r="DD24" s="655">
        <v>3103608</v>
      </c>
      <c r="DE24" s="613"/>
      <c r="DF24" s="613"/>
      <c r="DG24" s="613"/>
      <c r="DH24" s="613"/>
      <c r="DI24" s="613"/>
      <c r="DJ24" s="613"/>
      <c r="DK24" s="614"/>
      <c r="DL24" s="655">
        <v>2400315</v>
      </c>
      <c r="DM24" s="613"/>
      <c r="DN24" s="613"/>
      <c r="DO24" s="613"/>
      <c r="DP24" s="613"/>
      <c r="DQ24" s="613"/>
      <c r="DR24" s="613"/>
      <c r="DS24" s="613"/>
      <c r="DT24" s="613"/>
      <c r="DU24" s="613"/>
      <c r="DV24" s="614"/>
      <c r="DW24" s="617">
        <v>39.9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6459558</v>
      </c>
      <c r="S25" s="624"/>
      <c r="T25" s="624"/>
      <c r="U25" s="624"/>
      <c r="V25" s="624"/>
      <c r="W25" s="624"/>
      <c r="X25" s="624"/>
      <c r="Y25" s="625"/>
      <c r="Z25" s="626">
        <v>55.2</v>
      </c>
      <c r="AA25" s="626"/>
      <c r="AB25" s="626"/>
      <c r="AC25" s="626"/>
      <c r="AD25" s="627">
        <v>5979820</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1799818</v>
      </c>
      <c r="CS25" s="644"/>
      <c r="CT25" s="644"/>
      <c r="CU25" s="644"/>
      <c r="CV25" s="644"/>
      <c r="CW25" s="644"/>
      <c r="CX25" s="644"/>
      <c r="CY25" s="645"/>
      <c r="CZ25" s="628">
        <v>15.9</v>
      </c>
      <c r="DA25" s="656"/>
      <c r="DB25" s="656"/>
      <c r="DC25" s="658"/>
      <c r="DD25" s="632">
        <v>1644524</v>
      </c>
      <c r="DE25" s="644"/>
      <c r="DF25" s="644"/>
      <c r="DG25" s="644"/>
      <c r="DH25" s="644"/>
      <c r="DI25" s="644"/>
      <c r="DJ25" s="644"/>
      <c r="DK25" s="645"/>
      <c r="DL25" s="632">
        <v>1292574</v>
      </c>
      <c r="DM25" s="644"/>
      <c r="DN25" s="644"/>
      <c r="DO25" s="644"/>
      <c r="DP25" s="644"/>
      <c r="DQ25" s="644"/>
      <c r="DR25" s="644"/>
      <c r="DS25" s="644"/>
      <c r="DT25" s="644"/>
      <c r="DU25" s="644"/>
      <c r="DV25" s="645"/>
      <c r="DW25" s="628">
        <v>21.5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1534</v>
      </c>
      <c r="S26" s="624"/>
      <c r="T26" s="624"/>
      <c r="U26" s="624"/>
      <c r="V26" s="624"/>
      <c r="W26" s="624"/>
      <c r="X26" s="624"/>
      <c r="Y26" s="625"/>
      <c r="Z26" s="626">
        <v>0</v>
      </c>
      <c r="AA26" s="626"/>
      <c r="AB26" s="626"/>
      <c r="AC26" s="626"/>
      <c r="AD26" s="627">
        <v>1534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1045769</v>
      </c>
      <c r="CS26" s="624"/>
      <c r="CT26" s="624"/>
      <c r="CU26" s="624"/>
      <c r="CV26" s="624"/>
      <c r="CW26" s="624"/>
      <c r="CX26" s="624"/>
      <c r="CY26" s="625"/>
      <c r="CZ26" s="628">
        <v>9.1999999999999993</v>
      </c>
      <c r="DA26" s="656"/>
      <c r="DB26" s="656"/>
      <c r="DC26" s="658"/>
      <c r="DD26" s="632">
        <v>983691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223024</v>
      </c>
      <c r="S27" s="624"/>
      <c r="T27" s="624"/>
      <c r="U27" s="624"/>
      <c r="V27" s="624"/>
      <c r="W27" s="624"/>
      <c r="X27" s="624"/>
      <c r="Y27" s="625"/>
      <c r="Z27" s="626">
        <v>1.9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1855448</v>
      </c>
      <c r="BH27" s="624"/>
      <c r="BI27" s="624"/>
      <c r="BJ27" s="624"/>
      <c r="BK27" s="624"/>
      <c r="BL27" s="624"/>
      <c r="BM27" s="624"/>
      <c r="BN27" s="625"/>
      <c r="BO27" s="626">
        <v>100</v>
      </c>
      <c r="BP27" s="626"/>
      <c r="BQ27" s="626"/>
      <c r="BR27" s="626"/>
      <c r="BS27" s="627">
        <v>15950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1939943</v>
      </c>
      <c r="CS27" s="644"/>
      <c r="CT27" s="644"/>
      <c r="CU27" s="644"/>
      <c r="CV27" s="644"/>
      <c r="CW27" s="644"/>
      <c r="CX27" s="644"/>
      <c r="CY27" s="645"/>
      <c r="CZ27" s="628">
        <v>17.100000000000001</v>
      </c>
      <c r="DA27" s="656"/>
      <c r="DB27" s="656"/>
      <c r="DC27" s="658"/>
      <c r="DD27" s="632">
        <v>825759</v>
      </c>
      <c r="DE27" s="644"/>
      <c r="DF27" s="644"/>
      <c r="DG27" s="644"/>
      <c r="DH27" s="644"/>
      <c r="DI27" s="644"/>
      <c r="DJ27" s="644"/>
      <c r="DK27" s="645"/>
      <c r="DL27" s="632">
        <v>496423</v>
      </c>
      <c r="DM27" s="644"/>
      <c r="DN27" s="644"/>
      <c r="DO27" s="644"/>
      <c r="DP27" s="644"/>
      <c r="DQ27" s="644"/>
      <c r="DR27" s="644"/>
      <c r="DS27" s="644"/>
      <c r="DT27" s="644"/>
      <c r="DU27" s="644"/>
      <c r="DV27" s="645"/>
      <c r="DW27" s="628">
        <v>8.1999999999999993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122518</v>
      </c>
      <c r="S28" s="624"/>
      <c r="T28" s="624"/>
      <c r="U28" s="624"/>
      <c r="V28" s="624"/>
      <c r="W28" s="624"/>
      <c r="X28" s="624"/>
      <c r="Y28" s="625"/>
      <c r="Z28" s="626">
        <v>1</v>
      </c>
      <c r="AA28" s="626"/>
      <c r="AB28" s="626"/>
      <c r="AC28" s="626"/>
      <c r="AD28" s="627">
        <v>5857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665426</v>
      </c>
      <c r="CS28" s="624"/>
      <c r="CT28" s="624"/>
      <c r="CU28" s="624"/>
      <c r="CV28" s="624"/>
      <c r="CW28" s="624"/>
      <c r="CX28" s="624"/>
      <c r="CY28" s="625"/>
      <c r="CZ28" s="628">
        <v>5.9</v>
      </c>
      <c r="DA28" s="656"/>
      <c r="DB28" s="656"/>
      <c r="DC28" s="658"/>
      <c r="DD28" s="632">
        <v>633325</v>
      </c>
      <c r="DE28" s="624"/>
      <c r="DF28" s="624"/>
      <c r="DG28" s="624"/>
      <c r="DH28" s="624"/>
      <c r="DI28" s="624"/>
      <c r="DJ28" s="624"/>
      <c r="DK28" s="625"/>
      <c r="DL28" s="632">
        <v>611318</v>
      </c>
      <c r="DM28" s="624"/>
      <c r="DN28" s="624"/>
      <c r="DO28" s="624"/>
      <c r="DP28" s="624"/>
      <c r="DQ28" s="624"/>
      <c r="DR28" s="624"/>
      <c r="DS28" s="624"/>
      <c r="DT28" s="624"/>
      <c r="DU28" s="624"/>
      <c r="DV28" s="625"/>
      <c r="DW28" s="628">
        <v>10.199999999999999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45161</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665426</v>
      </c>
      <c r="CS29" s="644"/>
      <c r="CT29" s="644"/>
      <c r="CU29" s="644"/>
      <c r="CV29" s="644"/>
      <c r="CW29" s="644"/>
      <c r="CX29" s="644"/>
      <c r="CY29" s="645"/>
      <c r="CZ29" s="628">
        <v>5.9</v>
      </c>
      <c r="DA29" s="656"/>
      <c r="DB29" s="656"/>
      <c r="DC29" s="658"/>
      <c r="DD29" s="632">
        <v>633325</v>
      </c>
      <c r="DE29" s="644"/>
      <c r="DF29" s="644"/>
      <c r="DG29" s="644"/>
      <c r="DH29" s="644"/>
      <c r="DI29" s="644"/>
      <c r="DJ29" s="644"/>
      <c r="DK29" s="645"/>
      <c r="DL29" s="632">
        <v>611318</v>
      </c>
      <c r="DM29" s="644"/>
      <c r="DN29" s="644"/>
      <c r="DO29" s="644"/>
      <c r="DP29" s="644"/>
      <c r="DQ29" s="644"/>
      <c r="DR29" s="644"/>
      <c r="DS29" s="644"/>
      <c r="DT29" s="644"/>
      <c r="DU29" s="644"/>
      <c r="DV29" s="645"/>
      <c r="DW29" s="628">
        <v>10.199999999999999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1646130</v>
      </c>
      <c r="S30" s="624"/>
      <c r="T30" s="624"/>
      <c r="U30" s="624"/>
      <c r="V30" s="624"/>
      <c r="W30" s="624"/>
      <c r="X30" s="624"/>
      <c r="Y30" s="625"/>
      <c r="Z30" s="626">
        <v>14.1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647433</v>
      </c>
      <c r="CS30" s="624"/>
      <c r="CT30" s="624"/>
      <c r="CU30" s="624"/>
      <c r="CV30" s="624"/>
      <c r="CW30" s="624"/>
      <c r="CX30" s="624"/>
      <c r="CY30" s="625"/>
      <c r="CZ30" s="628">
        <v>5.7</v>
      </c>
      <c r="DA30" s="656"/>
      <c r="DB30" s="656"/>
      <c r="DC30" s="658"/>
      <c r="DD30" s="632">
        <v>616376</v>
      </c>
      <c r="DE30" s="624"/>
      <c r="DF30" s="624"/>
      <c r="DG30" s="624"/>
      <c r="DH30" s="624"/>
      <c r="DI30" s="624"/>
      <c r="DJ30" s="624"/>
      <c r="DK30" s="625"/>
      <c r="DL30" s="632">
        <v>594369</v>
      </c>
      <c r="DM30" s="624"/>
      <c r="DN30" s="624"/>
      <c r="DO30" s="624"/>
      <c r="DP30" s="624"/>
      <c r="DQ30" s="624"/>
      <c r="DR30" s="624"/>
      <c r="DS30" s="624"/>
      <c r="DT30" s="624"/>
      <c r="DU30" s="624"/>
      <c r="DV30" s="625"/>
      <c r="DW30" s="628">
        <v>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98.6</v>
      </c>
      <c r="BH31" s="667"/>
      <c r="BI31" s="667"/>
      <c r="BJ31" s="667"/>
      <c r="BK31" s="667"/>
      <c r="BL31" s="667"/>
      <c r="BM31" s="618">
        <v>93.7</v>
      </c>
      <c r="BN31" s="667"/>
      <c r="BO31" s="667"/>
      <c r="BP31" s="667"/>
      <c r="BQ31" s="668"/>
      <c r="BR31" s="670">
        <v>98.8</v>
      </c>
      <c r="BS31" s="667"/>
      <c r="BT31" s="667"/>
      <c r="BU31" s="667"/>
      <c r="BV31" s="667"/>
      <c r="BW31" s="667"/>
      <c r="BX31" s="618">
        <v>93.9</v>
      </c>
      <c r="BY31" s="667"/>
      <c r="BZ31" s="667"/>
      <c r="CA31" s="667"/>
      <c r="CB31" s="668"/>
      <c r="CD31" s="663"/>
      <c r="CE31" s="664"/>
      <c r="CF31" s="620" t="s">
        <v>300</v>
      </c>
      <c r="CG31" s="621"/>
      <c r="CH31" s="621"/>
      <c r="CI31" s="621"/>
      <c r="CJ31" s="621"/>
      <c r="CK31" s="621"/>
      <c r="CL31" s="621"/>
      <c r="CM31" s="621"/>
      <c r="CN31" s="621"/>
      <c r="CO31" s="621"/>
      <c r="CP31" s="621"/>
      <c r="CQ31" s="622"/>
      <c r="CR31" s="623">
        <v>17993</v>
      </c>
      <c r="CS31" s="644"/>
      <c r="CT31" s="644"/>
      <c r="CU31" s="644"/>
      <c r="CV31" s="644"/>
      <c r="CW31" s="644"/>
      <c r="CX31" s="644"/>
      <c r="CY31" s="645"/>
      <c r="CZ31" s="628">
        <v>0.2</v>
      </c>
      <c r="DA31" s="656"/>
      <c r="DB31" s="656"/>
      <c r="DC31" s="658"/>
      <c r="DD31" s="632">
        <v>16949</v>
      </c>
      <c r="DE31" s="644"/>
      <c r="DF31" s="644"/>
      <c r="DG31" s="644"/>
      <c r="DH31" s="644"/>
      <c r="DI31" s="644"/>
      <c r="DJ31" s="644"/>
      <c r="DK31" s="645"/>
      <c r="DL31" s="632">
        <v>16949</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702732</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98.4</v>
      </c>
      <c r="BH32" s="644"/>
      <c r="BI32" s="644"/>
      <c r="BJ32" s="644"/>
      <c r="BK32" s="644"/>
      <c r="BL32" s="644"/>
      <c r="BM32" s="629">
        <v>95</v>
      </c>
      <c r="BN32" s="644"/>
      <c r="BO32" s="644"/>
      <c r="BP32" s="644"/>
      <c r="BQ32" s="669"/>
      <c r="BR32" s="680">
        <v>98.8</v>
      </c>
      <c r="BS32" s="644"/>
      <c r="BT32" s="644"/>
      <c r="BU32" s="644"/>
      <c r="BV32" s="644"/>
      <c r="BW32" s="644"/>
      <c r="BX32" s="629">
        <v>95.2</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5658</v>
      </c>
      <c r="S33" s="624"/>
      <c r="T33" s="624"/>
      <c r="U33" s="624"/>
      <c r="V33" s="624"/>
      <c r="W33" s="624"/>
      <c r="X33" s="624"/>
      <c r="Y33" s="625"/>
      <c r="Z33" s="626">
        <v>0</v>
      </c>
      <c r="AA33" s="626"/>
      <c r="AB33" s="626"/>
      <c r="AC33" s="626"/>
      <c r="AD33" s="627">
        <v>644</v>
      </c>
      <c r="AE33" s="627"/>
      <c r="AF33" s="627"/>
      <c r="AG33" s="627"/>
      <c r="AH33" s="627"/>
      <c r="AI33" s="627"/>
      <c r="AJ33" s="627"/>
      <c r="AK33" s="627"/>
      <c r="AL33" s="628">
        <v>0</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98.4</v>
      </c>
      <c r="BH33" s="682"/>
      <c r="BI33" s="682"/>
      <c r="BJ33" s="682"/>
      <c r="BK33" s="682"/>
      <c r="BL33" s="682"/>
      <c r="BM33" s="683">
        <v>91.9</v>
      </c>
      <c r="BN33" s="682"/>
      <c r="BO33" s="682"/>
      <c r="BP33" s="682"/>
      <c r="BQ33" s="684"/>
      <c r="BR33" s="681">
        <v>98.5</v>
      </c>
      <c r="BS33" s="682"/>
      <c r="BT33" s="682"/>
      <c r="BU33" s="682"/>
      <c r="BV33" s="682"/>
      <c r="BW33" s="682"/>
      <c r="BX33" s="683">
        <v>92.3</v>
      </c>
      <c r="BY33" s="682"/>
      <c r="BZ33" s="682"/>
      <c r="CA33" s="682"/>
      <c r="CB33" s="684"/>
      <c r="CD33" s="620" t="s">
        <v>307</v>
      </c>
      <c r="CE33" s="621"/>
      <c r="CF33" s="621"/>
      <c r="CG33" s="621"/>
      <c r="CH33" s="621"/>
      <c r="CI33" s="621"/>
      <c r="CJ33" s="621"/>
      <c r="CK33" s="621"/>
      <c r="CL33" s="621"/>
      <c r="CM33" s="621"/>
      <c r="CN33" s="621"/>
      <c r="CO33" s="621"/>
      <c r="CP33" s="621"/>
      <c r="CQ33" s="622"/>
      <c r="CR33" s="623">
        <v>6320031</v>
      </c>
      <c r="CS33" s="644"/>
      <c r="CT33" s="644"/>
      <c r="CU33" s="644"/>
      <c r="CV33" s="644"/>
      <c r="CW33" s="644"/>
      <c r="CX33" s="644"/>
      <c r="CY33" s="645"/>
      <c r="CZ33" s="628">
        <v>55.8</v>
      </c>
      <c r="DA33" s="656"/>
      <c r="DB33" s="656"/>
      <c r="DC33" s="658"/>
      <c r="DD33" s="632">
        <v>4020769</v>
      </c>
      <c r="DE33" s="644"/>
      <c r="DF33" s="644"/>
      <c r="DG33" s="644"/>
      <c r="DH33" s="644"/>
      <c r="DI33" s="644"/>
      <c r="DJ33" s="644"/>
      <c r="DK33" s="645"/>
      <c r="DL33" s="632">
        <v>2997162</v>
      </c>
      <c r="DM33" s="644"/>
      <c r="DN33" s="644"/>
      <c r="DO33" s="644"/>
      <c r="DP33" s="644"/>
      <c r="DQ33" s="644"/>
      <c r="DR33" s="644"/>
      <c r="DS33" s="644"/>
      <c r="DT33" s="644"/>
      <c r="DU33" s="644"/>
      <c r="DV33" s="645"/>
      <c r="DW33" s="628">
        <v>49.8</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903796</v>
      </c>
      <c r="S34" s="624"/>
      <c r="T34" s="624"/>
      <c r="U34" s="624"/>
      <c r="V34" s="624"/>
      <c r="W34" s="624"/>
      <c r="X34" s="624"/>
      <c r="Y34" s="625"/>
      <c r="Z34" s="626">
        <v>7.7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1567318</v>
      </c>
      <c r="CS34" s="624"/>
      <c r="CT34" s="624"/>
      <c r="CU34" s="624"/>
      <c r="CV34" s="624"/>
      <c r="CW34" s="624"/>
      <c r="CX34" s="624"/>
      <c r="CY34" s="625"/>
      <c r="CZ34" s="628">
        <v>13.8</v>
      </c>
      <c r="DA34" s="656"/>
      <c r="DB34" s="656"/>
      <c r="DC34" s="658"/>
      <c r="DD34" s="632">
        <v>919013</v>
      </c>
      <c r="DE34" s="624"/>
      <c r="DF34" s="624"/>
      <c r="DG34" s="624"/>
      <c r="DH34" s="624"/>
      <c r="DI34" s="624"/>
      <c r="DJ34" s="624"/>
      <c r="DK34" s="625"/>
      <c r="DL34" s="632">
        <v>595565</v>
      </c>
      <c r="DM34" s="624"/>
      <c r="DN34" s="624"/>
      <c r="DO34" s="624"/>
      <c r="DP34" s="624"/>
      <c r="DQ34" s="624"/>
      <c r="DR34" s="624"/>
      <c r="DS34" s="624"/>
      <c r="DT34" s="624"/>
      <c r="DU34" s="624"/>
      <c r="DV34" s="625"/>
      <c r="DW34" s="628">
        <v>9.9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638299</v>
      </c>
      <c r="S35" s="624"/>
      <c r="T35" s="624"/>
      <c r="U35" s="624"/>
      <c r="V35" s="624"/>
      <c r="W35" s="624"/>
      <c r="X35" s="624"/>
      <c r="Y35" s="625"/>
      <c r="Z35" s="626">
        <v>5.5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389185</v>
      </c>
      <c r="CS35" s="644"/>
      <c r="CT35" s="644"/>
      <c r="CU35" s="644"/>
      <c r="CV35" s="644"/>
      <c r="CW35" s="644"/>
      <c r="CX35" s="644"/>
      <c r="CY35" s="645"/>
      <c r="CZ35" s="628">
        <v>3.4</v>
      </c>
      <c r="DA35" s="656"/>
      <c r="DB35" s="656"/>
      <c r="DC35" s="658"/>
      <c r="DD35" s="632">
        <v>277554</v>
      </c>
      <c r="DE35" s="644"/>
      <c r="DF35" s="644"/>
      <c r="DG35" s="644"/>
      <c r="DH35" s="644"/>
      <c r="DI35" s="644"/>
      <c r="DJ35" s="644"/>
      <c r="DK35" s="645"/>
      <c r="DL35" s="632">
        <v>277554</v>
      </c>
      <c r="DM35" s="644"/>
      <c r="DN35" s="644"/>
      <c r="DO35" s="644"/>
      <c r="DP35" s="644"/>
      <c r="DQ35" s="644"/>
      <c r="DR35" s="644"/>
      <c r="DS35" s="644"/>
      <c r="DT35" s="644"/>
      <c r="DU35" s="644"/>
      <c r="DV35" s="645"/>
      <c r="DW35" s="628">
        <v>4.5999999999999996</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391258</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1769511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54130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1348553</v>
      </c>
      <c r="CS36" s="624"/>
      <c r="CT36" s="624"/>
      <c r="CU36" s="624"/>
      <c r="CV36" s="624"/>
      <c r="CW36" s="624"/>
      <c r="CX36" s="624"/>
      <c r="CY36" s="625"/>
      <c r="CZ36" s="628">
        <v>11.9</v>
      </c>
      <c r="DA36" s="656"/>
      <c r="DB36" s="656"/>
      <c r="DC36" s="658"/>
      <c r="DD36" s="632">
        <v>1169972</v>
      </c>
      <c r="DE36" s="624"/>
      <c r="DF36" s="624"/>
      <c r="DG36" s="624"/>
      <c r="DH36" s="624"/>
      <c r="DI36" s="624"/>
      <c r="DJ36" s="624"/>
      <c r="DK36" s="625"/>
      <c r="DL36" s="632">
        <v>858143</v>
      </c>
      <c r="DM36" s="624"/>
      <c r="DN36" s="624"/>
      <c r="DO36" s="624"/>
      <c r="DP36" s="624"/>
      <c r="DQ36" s="624"/>
      <c r="DR36" s="624"/>
      <c r="DS36" s="624"/>
      <c r="DT36" s="624"/>
      <c r="DU36" s="624"/>
      <c r="DV36" s="625"/>
      <c r="DW36" s="628">
        <v>14.3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207215</v>
      </c>
      <c r="S37" s="624"/>
      <c r="T37" s="624"/>
      <c r="U37" s="624"/>
      <c r="V37" s="624"/>
      <c r="W37" s="624"/>
      <c r="X37" s="624"/>
      <c r="Y37" s="625"/>
      <c r="Z37" s="626">
        <v>1.8</v>
      </c>
      <c r="AA37" s="626"/>
      <c r="AB37" s="626"/>
      <c r="AC37" s="626"/>
      <c r="AD37" s="627">
        <v>15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620110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54130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680144</v>
      </c>
      <c r="CS37" s="644"/>
      <c r="CT37" s="644"/>
      <c r="CU37" s="644"/>
      <c r="CV37" s="644"/>
      <c r="CW37" s="644"/>
      <c r="CX37" s="644"/>
      <c r="CY37" s="645"/>
      <c r="CZ37" s="628">
        <v>6</v>
      </c>
      <c r="DA37" s="656"/>
      <c r="DB37" s="656"/>
      <c r="DC37" s="658"/>
      <c r="DD37" s="632">
        <v>655105</v>
      </c>
      <c r="DE37" s="644"/>
      <c r="DF37" s="644"/>
      <c r="DG37" s="644"/>
      <c r="DH37" s="644"/>
      <c r="DI37" s="644"/>
      <c r="DJ37" s="644"/>
      <c r="DK37" s="645"/>
      <c r="DL37" s="632">
        <v>638029</v>
      </c>
      <c r="DM37" s="644"/>
      <c r="DN37" s="644"/>
      <c r="DO37" s="644"/>
      <c r="DP37" s="644"/>
      <c r="DQ37" s="644"/>
      <c r="DR37" s="644"/>
      <c r="DS37" s="644"/>
      <c r="DT37" s="644"/>
      <c r="DU37" s="644"/>
      <c r="DV37" s="645"/>
      <c r="DW37" s="628">
        <v>10.6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357023</v>
      </c>
      <c r="S38" s="624"/>
      <c r="T38" s="624"/>
      <c r="U38" s="624"/>
      <c r="V38" s="624"/>
      <c r="W38" s="624"/>
      <c r="X38" s="624"/>
      <c r="Y38" s="625"/>
      <c r="Z38" s="626">
        <v>3.1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66137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2547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1703374</v>
      </c>
      <c r="CS38" s="624"/>
      <c r="CT38" s="624"/>
      <c r="CU38" s="624"/>
      <c r="CV38" s="624"/>
      <c r="CW38" s="624"/>
      <c r="CX38" s="624"/>
      <c r="CY38" s="625"/>
      <c r="CZ38" s="628">
        <v>15.1</v>
      </c>
      <c r="DA38" s="656"/>
      <c r="DB38" s="656"/>
      <c r="DC38" s="658"/>
      <c r="DD38" s="632">
        <v>1317746</v>
      </c>
      <c r="DE38" s="624"/>
      <c r="DF38" s="624"/>
      <c r="DG38" s="624"/>
      <c r="DH38" s="624"/>
      <c r="DI38" s="624"/>
      <c r="DJ38" s="624"/>
      <c r="DK38" s="625"/>
      <c r="DL38" s="632">
        <v>1265900</v>
      </c>
      <c r="DM38" s="624"/>
      <c r="DN38" s="624"/>
      <c r="DO38" s="624"/>
      <c r="DP38" s="624"/>
      <c r="DQ38" s="624"/>
      <c r="DR38" s="624"/>
      <c r="DS38" s="624"/>
      <c r="DT38" s="624"/>
      <c r="DU38" s="624"/>
      <c r="DV38" s="625"/>
      <c r="DW38" s="628">
        <v>21</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3802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1235601</v>
      </c>
      <c r="CS39" s="644"/>
      <c r="CT39" s="644"/>
      <c r="CU39" s="644"/>
      <c r="CV39" s="644"/>
      <c r="CW39" s="644"/>
      <c r="CX39" s="644"/>
      <c r="CY39" s="645"/>
      <c r="CZ39" s="628">
        <v>10.9</v>
      </c>
      <c r="DA39" s="656"/>
      <c r="DB39" s="656"/>
      <c r="DC39" s="658"/>
      <c r="DD39" s="632">
        <v>336484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31223</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76000</v>
      </c>
      <c r="CS40" s="624"/>
      <c r="CT40" s="624"/>
      <c r="CU40" s="624"/>
      <c r="CV40" s="624"/>
      <c r="CW40" s="624"/>
      <c r="CX40" s="624"/>
      <c r="CY40" s="625"/>
      <c r="CZ40" s="628">
        <v>0.7</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11703906</v>
      </c>
      <c r="S41" s="696"/>
      <c r="T41" s="696"/>
      <c r="U41" s="696"/>
      <c r="V41" s="696"/>
      <c r="W41" s="696"/>
      <c r="X41" s="696"/>
      <c r="Y41" s="700"/>
      <c r="Z41" s="701">
        <v>100</v>
      </c>
      <c r="AA41" s="701"/>
      <c r="AB41" s="701"/>
      <c r="AC41" s="701"/>
      <c r="AD41" s="702">
        <v>5987870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232385</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850879</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591952</v>
      </c>
      <c r="CS42" s="644"/>
      <c r="CT42" s="644"/>
      <c r="CU42" s="644"/>
      <c r="CV42" s="644"/>
      <c r="CW42" s="644"/>
      <c r="CX42" s="644"/>
      <c r="CY42" s="645"/>
      <c r="CZ42" s="628">
        <v>5.2</v>
      </c>
      <c r="DA42" s="656"/>
      <c r="DB42" s="656"/>
      <c r="DC42" s="658"/>
      <c r="DD42" s="632">
        <v>46789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591952</v>
      </c>
      <c r="CS44" s="624"/>
      <c r="CT44" s="624"/>
      <c r="CU44" s="624"/>
      <c r="CV44" s="624"/>
      <c r="CW44" s="624"/>
      <c r="CX44" s="624"/>
      <c r="CY44" s="625"/>
      <c r="CZ44" s="628">
        <v>5.2</v>
      </c>
      <c r="DA44" s="629"/>
      <c r="DB44" s="629"/>
      <c r="DC44" s="635"/>
      <c r="DD44" s="632">
        <v>46789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462949</v>
      </c>
      <c r="CS45" s="644"/>
      <c r="CT45" s="644"/>
      <c r="CU45" s="644"/>
      <c r="CV45" s="644"/>
      <c r="CW45" s="644"/>
      <c r="CX45" s="644"/>
      <c r="CY45" s="645"/>
      <c r="CZ45" s="628">
        <v>4.0999999999999996</v>
      </c>
      <c r="DA45" s="656"/>
      <c r="DB45" s="656"/>
      <c r="DC45" s="658"/>
      <c r="DD45" s="632">
        <v>14136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129003</v>
      </c>
      <c r="CS46" s="624"/>
      <c r="CT46" s="624"/>
      <c r="CU46" s="624"/>
      <c r="CV46" s="624"/>
      <c r="CW46" s="624"/>
      <c r="CX46" s="624"/>
      <c r="CY46" s="625"/>
      <c r="CZ46" s="628">
        <v>1.1000000000000001</v>
      </c>
      <c r="DA46" s="629"/>
      <c r="DB46" s="629"/>
      <c r="DC46" s="635"/>
      <c r="DD46" s="632">
        <v>32653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11317170</v>
      </c>
      <c r="CS49" s="682"/>
      <c r="CT49" s="682"/>
      <c r="CU49" s="682"/>
      <c r="CV49" s="682"/>
      <c r="CW49" s="682"/>
      <c r="CX49" s="682"/>
      <c r="CY49" s="711"/>
      <c r="CZ49" s="703">
        <v>100</v>
      </c>
      <c r="DA49" s="712"/>
      <c r="DB49" s="712"/>
      <c r="DC49" s="713"/>
      <c r="DD49" s="714">
        <v>7171166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1szIYZ5glCoZEHSGjOmNKggPT3dvCzxdREKiTCaLDmaEWk9cBHc0U0Yy/YW7uxuBiBOAbDrhTpP3m3LVE07og==" saltValue="zu+bXPgcHh2D8ZPEv/6K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AK31" sqref="AK31:AO3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11704</v>
      </c>
      <c r="R7" s="753"/>
      <c r="S7" s="753"/>
      <c r="T7" s="753"/>
      <c r="U7" s="753"/>
      <c r="V7" s="753">
        <v>11317</v>
      </c>
      <c r="W7" s="753"/>
      <c r="X7" s="753"/>
      <c r="Y7" s="753"/>
      <c r="Z7" s="753"/>
      <c r="AA7" s="753">
        <v>387</v>
      </c>
      <c r="AB7" s="753"/>
      <c r="AC7" s="753"/>
      <c r="AD7" s="753"/>
      <c r="AE7" s="754"/>
      <c r="AF7" s="755">
        <v>379</v>
      </c>
      <c r="AG7" s="756"/>
      <c r="AH7" s="756"/>
      <c r="AI7" s="756"/>
      <c r="AJ7" s="757"/>
      <c r="AK7" s="758">
        <v>638</v>
      </c>
      <c r="AL7" s="759"/>
      <c r="AM7" s="759"/>
      <c r="AN7" s="759"/>
      <c r="AO7" s="759"/>
      <c r="AP7" s="759">
        <v>5061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0</v>
      </c>
      <c r="CI7" s="744"/>
      <c r="CJ7" s="744"/>
      <c r="CK7" s="744"/>
      <c r="CL7" s="745"/>
      <c r="CM7" s="743">
        <v>12</v>
      </c>
      <c r="CN7" s="744"/>
      <c r="CO7" s="744"/>
      <c r="CP7" s="744"/>
      <c r="CQ7" s="745"/>
      <c r="CR7" s="743">
        <v>8</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551</v>
      </c>
      <c r="BT8" s="774"/>
      <c r="BU8" s="774"/>
      <c r="BV8" s="774"/>
      <c r="BW8" s="774"/>
      <c r="BX8" s="774"/>
      <c r="BY8" s="774"/>
      <c r="BZ8" s="774"/>
      <c r="CA8" s="774"/>
      <c r="CB8" s="774"/>
      <c r="CC8" s="774"/>
      <c r="CD8" s="774"/>
      <c r="CE8" s="774"/>
      <c r="CF8" s="774"/>
      <c r="CG8" s="775"/>
      <c r="CH8" s="776">
        <v>0</v>
      </c>
      <c r="CI8" s="777"/>
      <c r="CJ8" s="777"/>
      <c r="CK8" s="777"/>
      <c r="CL8" s="778"/>
      <c r="CM8" s="776">
        <v>5</v>
      </c>
      <c r="CN8" s="777"/>
      <c r="CO8" s="777"/>
      <c r="CP8" s="777"/>
      <c r="CQ8" s="778"/>
      <c r="CR8" s="776">
        <v>3</v>
      </c>
      <c r="CS8" s="777"/>
      <c r="CT8" s="777"/>
      <c r="CU8" s="777"/>
      <c r="CV8" s="778"/>
      <c r="CW8" s="776">
        <v>17</v>
      </c>
      <c r="CX8" s="777"/>
      <c r="CY8" s="777"/>
      <c r="CZ8" s="777"/>
      <c r="DA8" s="778"/>
      <c r="DB8" s="776">
        <v>44</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379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2413</v>
      </c>
      <c r="R28" s="823"/>
      <c r="S28" s="823"/>
      <c r="T28" s="823"/>
      <c r="U28" s="823"/>
      <c r="V28" s="823">
        <v>2359</v>
      </c>
      <c r="W28" s="823"/>
      <c r="X28" s="823"/>
      <c r="Y28" s="823"/>
      <c r="Z28" s="823"/>
      <c r="AA28" s="823">
        <v>54</v>
      </c>
      <c r="AB28" s="823"/>
      <c r="AC28" s="823"/>
      <c r="AD28" s="823"/>
      <c r="AE28" s="824"/>
      <c r="AF28" s="825">
        <v>54</v>
      </c>
      <c r="AG28" s="823"/>
      <c r="AH28" s="823"/>
      <c r="AI28" s="823"/>
      <c r="AJ28" s="826"/>
      <c r="AK28" s="827">
        <v>207</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2526</v>
      </c>
      <c r="R29" s="784"/>
      <c r="S29" s="784"/>
      <c r="T29" s="784"/>
      <c r="U29" s="784"/>
      <c r="V29" s="784">
        <v>2410</v>
      </c>
      <c r="W29" s="784"/>
      <c r="X29" s="784"/>
      <c r="Y29" s="784"/>
      <c r="Z29" s="784"/>
      <c r="AA29" s="784">
        <v>116</v>
      </c>
      <c r="AB29" s="784"/>
      <c r="AC29" s="784"/>
      <c r="AD29" s="784"/>
      <c r="AE29" s="785"/>
      <c r="AF29" s="786">
        <v>116</v>
      </c>
      <c r="AG29" s="787"/>
      <c r="AH29" s="787"/>
      <c r="AI29" s="787"/>
      <c r="AJ29" s="788"/>
      <c r="AK29" s="834">
        <v>404</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348</v>
      </c>
      <c r="R30" s="784"/>
      <c r="S30" s="784"/>
      <c r="T30" s="784"/>
      <c r="U30" s="784"/>
      <c r="V30" s="784">
        <v>348</v>
      </c>
      <c r="W30" s="784"/>
      <c r="X30" s="784"/>
      <c r="Y30" s="784"/>
      <c r="Z30" s="784"/>
      <c r="AA30" s="784">
        <v>0</v>
      </c>
      <c r="AB30" s="784"/>
      <c r="AC30" s="784"/>
      <c r="AD30" s="784"/>
      <c r="AE30" s="785"/>
      <c r="AF30" s="786">
        <v>0</v>
      </c>
      <c r="AG30" s="787"/>
      <c r="AH30" s="787"/>
      <c r="AI30" s="787"/>
      <c r="AJ30" s="788"/>
      <c r="AK30" s="834">
        <v>105</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340</v>
      </c>
      <c r="R31" s="784"/>
      <c r="S31" s="784"/>
      <c r="T31" s="784"/>
      <c r="U31" s="784"/>
      <c r="V31" s="784">
        <v>60</v>
      </c>
      <c r="W31" s="784"/>
      <c r="X31" s="784"/>
      <c r="Y31" s="784"/>
      <c r="Z31" s="784"/>
      <c r="AA31" s="784">
        <v>280</v>
      </c>
      <c r="AB31" s="784"/>
      <c r="AC31" s="784"/>
      <c r="AD31" s="784"/>
      <c r="AE31" s="785"/>
      <c r="AF31" s="786">
        <v>280</v>
      </c>
      <c r="AG31" s="787"/>
      <c r="AH31" s="787"/>
      <c r="AI31" s="787"/>
      <c r="AJ31" s="788"/>
      <c r="AK31" s="834">
        <v>66</v>
      </c>
      <c r="AL31" s="830"/>
      <c r="AM31" s="830"/>
      <c r="AN31" s="830"/>
      <c r="AO31" s="830"/>
      <c r="AP31" s="830">
        <v>5181</v>
      </c>
      <c r="AQ31" s="830"/>
      <c r="AR31" s="830"/>
      <c r="AS31" s="830"/>
      <c r="AT31" s="830"/>
      <c r="AU31" s="830">
        <v>824</v>
      </c>
      <c r="AV31" s="830"/>
      <c r="AW31" s="830"/>
      <c r="AX31" s="830"/>
      <c r="AY31" s="830"/>
      <c r="AZ31" s="831" t="s">
        <v>545</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1539</v>
      </c>
      <c r="R32" s="784"/>
      <c r="S32" s="784"/>
      <c r="T32" s="784"/>
      <c r="U32" s="784"/>
      <c r="V32" s="784">
        <v>940</v>
      </c>
      <c r="W32" s="784"/>
      <c r="X32" s="784"/>
      <c r="Y32" s="784"/>
      <c r="Z32" s="784"/>
      <c r="AA32" s="784">
        <v>599</v>
      </c>
      <c r="AB32" s="784"/>
      <c r="AC32" s="784"/>
      <c r="AD32" s="784"/>
      <c r="AE32" s="785"/>
      <c r="AF32" s="786">
        <v>599</v>
      </c>
      <c r="AG32" s="787"/>
      <c r="AH32" s="787"/>
      <c r="AI32" s="787"/>
      <c r="AJ32" s="788"/>
      <c r="AK32" s="834">
        <v>620</v>
      </c>
      <c r="AL32" s="830"/>
      <c r="AM32" s="830"/>
      <c r="AN32" s="830"/>
      <c r="AO32" s="830"/>
      <c r="AP32" s="830">
        <v>6369</v>
      </c>
      <c r="AQ32" s="830"/>
      <c r="AR32" s="830"/>
      <c r="AS32" s="830"/>
      <c r="AT32" s="830"/>
      <c r="AU32" s="830">
        <v>5362</v>
      </c>
      <c r="AV32" s="830"/>
      <c r="AW32" s="830"/>
      <c r="AX32" s="830"/>
      <c r="AY32" s="830"/>
      <c r="AZ32" s="831" t="s">
        <v>545</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546</v>
      </c>
      <c r="C68" s="870"/>
      <c r="D68" s="870"/>
      <c r="E68" s="870"/>
      <c r="F68" s="870"/>
      <c r="G68" s="870"/>
      <c r="H68" s="870"/>
      <c r="I68" s="870"/>
      <c r="J68" s="870"/>
      <c r="K68" s="870"/>
      <c r="L68" s="870"/>
      <c r="M68" s="870"/>
      <c r="N68" s="870"/>
      <c r="O68" s="870"/>
      <c r="P68" s="871"/>
      <c r="Q68" s="872">
        <v>179</v>
      </c>
      <c r="R68" s="866"/>
      <c r="S68" s="866"/>
      <c r="T68" s="866"/>
      <c r="U68" s="866"/>
      <c r="V68" s="866">
        <v>164</v>
      </c>
      <c r="W68" s="866"/>
      <c r="X68" s="866"/>
      <c r="Y68" s="866"/>
      <c r="Z68" s="866"/>
      <c r="AA68" s="866">
        <v>15</v>
      </c>
      <c r="AB68" s="866"/>
      <c r="AC68" s="866"/>
      <c r="AD68" s="866"/>
      <c r="AE68" s="866"/>
      <c r="AF68" s="866">
        <v>15</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547</v>
      </c>
      <c r="C69" s="874"/>
      <c r="D69" s="874"/>
      <c r="E69" s="874"/>
      <c r="F69" s="874"/>
      <c r="G69" s="874"/>
      <c r="H69" s="874"/>
      <c r="I69" s="874"/>
      <c r="J69" s="874"/>
      <c r="K69" s="874"/>
      <c r="L69" s="874"/>
      <c r="M69" s="874"/>
      <c r="N69" s="874"/>
      <c r="O69" s="874"/>
      <c r="P69" s="875"/>
      <c r="Q69" s="876">
        <v>1204</v>
      </c>
      <c r="R69" s="830"/>
      <c r="S69" s="830"/>
      <c r="T69" s="830"/>
      <c r="U69" s="830"/>
      <c r="V69" s="830">
        <v>1169</v>
      </c>
      <c r="W69" s="830"/>
      <c r="X69" s="830"/>
      <c r="Y69" s="830"/>
      <c r="Z69" s="830"/>
      <c r="AA69" s="830">
        <v>35</v>
      </c>
      <c r="AB69" s="830"/>
      <c r="AC69" s="830"/>
      <c r="AD69" s="830"/>
      <c r="AE69" s="830"/>
      <c r="AF69" s="830">
        <v>35</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548</v>
      </c>
      <c r="C70" s="874"/>
      <c r="D70" s="874"/>
      <c r="E70" s="874"/>
      <c r="F70" s="874"/>
      <c r="G70" s="874"/>
      <c r="H70" s="874"/>
      <c r="I70" s="874"/>
      <c r="J70" s="874"/>
      <c r="K70" s="874"/>
      <c r="L70" s="874"/>
      <c r="M70" s="874"/>
      <c r="N70" s="874"/>
      <c r="O70" s="874"/>
      <c r="P70" s="875"/>
      <c r="Q70" s="876">
        <v>1405</v>
      </c>
      <c r="R70" s="830"/>
      <c r="S70" s="830"/>
      <c r="T70" s="830"/>
      <c r="U70" s="830"/>
      <c r="V70" s="830">
        <v>1280</v>
      </c>
      <c r="W70" s="830"/>
      <c r="X70" s="830"/>
      <c r="Y70" s="830"/>
      <c r="Z70" s="830"/>
      <c r="AA70" s="830">
        <v>125</v>
      </c>
      <c r="AB70" s="830"/>
      <c r="AC70" s="830"/>
      <c r="AD70" s="830"/>
      <c r="AE70" s="830"/>
      <c r="AF70" s="830">
        <v>57</v>
      </c>
      <c r="AG70" s="830"/>
      <c r="AH70" s="830"/>
      <c r="AI70" s="830"/>
      <c r="AJ70" s="830"/>
      <c r="AK70" s="830" t="s">
        <v>553</v>
      </c>
      <c r="AL70" s="830"/>
      <c r="AM70" s="830"/>
      <c r="AN70" s="830"/>
      <c r="AO70" s="830"/>
      <c r="AP70" s="830">
        <v>173</v>
      </c>
      <c r="AQ70" s="830"/>
      <c r="AR70" s="830"/>
      <c r="AS70" s="830"/>
      <c r="AT70" s="830"/>
      <c r="AU70" s="830" t="s">
        <v>553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549</v>
      </c>
      <c r="C71" s="874"/>
      <c r="D71" s="874"/>
      <c r="E71" s="874"/>
      <c r="F71" s="874"/>
      <c r="G71" s="874"/>
      <c r="H71" s="874"/>
      <c r="I71" s="874"/>
      <c r="J71" s="874"/>
      <c r="K71" s="874"/>
      <c r="L71" s="874"/>
      <c r="M71" s="874"/>
      <c r="N71" s="874"/>
      <c r="O71" s="874"/>
      <c r="P71" s="875"/>
      <c r="Q71" s="876">
        <v>15</v>
      </c>
      <c r="R71" s="830"/>
      <c r="S71" s="830"/>
      <c r="T71" s="830"/>
      <c r="U71" s="830"/>
      <c r="V71" s="830">
        <v>14</v>
      </c>
      <c r="W71" s="830"/>
      <c r="X71" s="830"/>
      <c r="Y71" s="830"/>
      <c r="Z71" s="830"/>
      <c r="AA71" s="830">
        <v>1</v>
      </c>
      <c r="AB71" s="830"/>
      <c r="AC71" s="830"/>
      <c r="AD71" s="830"/>
      <c r="AE71" s="830"/>
      <c r="AF71" s="830">
        <v>1</v>
      </c>
      <c r="AG71" s="830"/>
      <c r="AH71" s="830"/>
      <c r="AI71" s="830"/>
      <c r="AJ71" s="830"/>
      <c r="AK71" s="830" t="s">
        <v>553</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684898</v>
      </c>
      <c r="AB110" s="900"/>
      <c r="AC110" s="900"/>
      <c r="AD110" s="900"/>
      <c r="AE110" s="901"/>
      <c r="AF110" s="902">
        <v>684837</v>
      </c>
      <c r="AG110" s="900"/>
      <c r="AH110" s="900"/>
      <c r="AI110" s="900"/>
      <c r="AJ110" s="901"/>
      <c r="AK110" s="902">
        <v>665426</v>
      </c>
      <c r="AL110" s="900"/>
      <c r="AM110" s="900"/>
      <c r="AN110" s="900"/>
      <c r="AO110" s="901"/>
      <c r="AP110" s="903">
        <v>12.7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6035049</v>
      </c>
      <c r="BR110" s="931"/>
      <c r="BS110" s="931"/>
      <c r="BT110" s="931"/>
      <c r="BU110" s="931"/>
      <c r="BV110" s="931">
        <v>5351682</v>
      </c>
      <c r="BW110" s="931"/>
      <c r="BX110" s="931"/>
      <c r="BY110" s="931"/>
      <c r="BZ110" s="931"/>
      <c r="CA110" s="931">
        <v>5061272</v>
      </c>
      <c r="CB110" s="931"/>
      <c r="CC110" s="931"/>
      <c r="CD110" s="931"/>
      <c r="CE110" s="931"/>
      <c r="CF110" s="944">
        <v>96.5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32791</v>
      </c>
      <c r="BR111" s="926"/>
      <c r="BS111" s="926"/>
      <c r="BT111" s="926"/>
      <c r="BU111" s="926"/>
      <c r="BV111" s="926">
        <v>20850</v>
      </c>
      <c r="BW111" s="926"/>
      <c r="BX111" s="926"/>
      <c r="BY111" s="926"/>
      <c r="BZ111" s="926"/>
      <c r="CA111" s="926">
        <v>18533</v>
      </c>
      <c r="CB111" s="926"/>
      <c r="CC111" s="926"/>
      <c r="CD111" s="926"/>
      <c r="CE111" s="926"/>
      <c r="CF111" s="920">
        <v>0.4</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5607617</v>
      </c>
      <c r="BR112" s="926"/>
      <c r="BS112" s="926"/>
      <c r="BT112" s="926"/>
      <c r="BU112" s="926"/>
      <c r="BV112" s="926">
        <v>5647625</v>
      </c>
      <c r="BW112" s="926"/>
      <c r="BX112" s="926"/>
      <c r="BY112" s="926"/>
      <c r="BZ112" s="926"/>
      <c r="CA112" s="926">
        <v>6186018</v>
      </c>
      <c r="CB112" s="926"/>
      <c r="CC112" s="926"/>
      <c r="CD112" s="926"/>
      <c r="CE112" s="926"/>
      <c r="CF112" s="920">
        <v>117.9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459260</v>
      </c>
      <c r="AB113" s="938"/>
      <c r="AC113" s="938"/>
      <c r="AD113" s="938"/>
      <c r="AE113" s="939"/>
      <c r="AF113" s="940">
        <v>454279</v>
      </c>
      <c r="AG113" s="938"/>
      <c r="AH113" s="938"/>
      <c r="AI113" s="938"/>
      <c r="AJ113" s="939"/>
      <c r="AK113" s="940">
        <v>355369</v>
      </c>
      <c r="AL113" s="938"/>
      <c r="AM113" s="938"/>
      <c r="AN113" s="938"/>
      <c r="AO113" s="939"/>
      <c r="AP113" s="941">
        <v>6.8</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140699</v>
      </c>
      <c r="BR113" s="926"/>
      <c r="BS113" s="926"/>
      <c r="BT113" s="926"/>
      <c r="BU113" s="926"/>
      <c r="BV113" s="926">
        <v>118033</v>
      </c>
      <c r="BW113" s="926"/>
      <c r="BX113" s="926"/>
      <c r="BY113" s="926"/>
      <c r="BZ113" s="926"/>
      <c r="CA113" s="926">
        <v>100166</v>
      </c>
      <c r="CB113" s="926"/>
      <c r="CC113" s="926"/>
      <c r="CD113" s="926"/>
      <c r="CE113" s="926"/>
      <c r="CF113" s="920">
        <v>1.9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44475</v>
      </c>
      <c r="AB114" s="959"/>
      <c r="AC114" s="959"/>
      <c r="AD114" s="959"/>
      <c r="AE114" s="960"/>
      <c r="AF114" s="961">
        <v>23144</v>
      </c>
      <c r="AG114" s="959"/>
      <c r="AH114" s="959"/>
      <c r="AI114" s="959"/>
      <c r="AJ114" s="960"/>
      <c r="AK114" s="961">
        <v>19156</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1338589</v>
      </c>
      <c r="BR114" s="926"/>
      <c r="BS114" s="926"/>
      <c r="BT114" s="926"/>
      <c r="BU114" s="926"/>
      <c r="BV114" s="926">
        <v>1359241</v>
      </c>
      <c r="BW114" s="926"/>
      <c r="BX114" s="926"/>
      <c r="BY114" s="926"/>
      <c r="BZ114" s="926"/>
      <c r="CA114" s="926">
        <v>1260729</v>
      </c>
      <c r="CB114" s="926"/>
      <c r="CC114" s="926"/>
      <c r="CD114" s="926"/>
      <c r="CE114" s="926"/>
      <c r="CF114" s="920">
        <v>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23226</v>
      </c>
      <c r="AB115" s="938"/>
      <c r="AC115" s="938"/>
      <c r="AD115" s="938"/>
      <c r="AE115" s="939"/>
      <c r="AF115" s="940">
        <v>12172</v>
      </c>
      <c r="AG115" s="938"/>
      <c r="AH115" s="938"/>
      <c r="AI115" s="938"/>
      <c r="AJ115" s="939"/>
      <c r="AK115" s="940">
        <v>2476</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3650</v>
      </c>
      <c r="BR115" s="926"/>
      <c r="BS115" s="926"/>
      <c r="BT115" s="926"/>
      <c r="BU115" s="926"/>
      <c r="BV115" s="926">
        <v>2830</v>
      </c>
      <c r="BW115" s="926"/>
      <c r="BX115" s="926"/>
      <c r="BY115" s="926"/>
      <c r="BZ115" s="926"/>
      <c r="CA115" s="926">
        <v>2010</v>
      </c>
      <c r="CB115" s="926"/>
      <c r="CC115" s="926"/>
      <c r="CD115" s="926"/>
      <c r="CE115" s="926"/>
      <c r="CF115" s="920">
        <v>0</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32791</v>
      </c>
      <c r="DH116" s="959"/>
      <c r="DI116" s="959"/>
      <c r="DJ116" s="959"/>
      <c r="DK116" s="960"/>
      <c r="DL116" s="961">
        <v>20850</v>
      </c>
      <c r="DM116" s="959"/>
      <c r="DN116" s="959"/>
      <c r="DO116" s="959"/>
      <c r="DP116" s="960"/>
      <c r="DQ116" s="961">
        <v>18533</v>
      </c>
      <c r="DR116" s="959"/>
      <c r="DS116" s="959"/>
      <c r="DT116" s="959"/>
      <c r="DU116" s="960"/>
      <c r="DV116" s="962">
        <v>0.4</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1211859</v>
      </c>
      <c r="AB117" s="979"/>
      <c r="AC117" s="979"/>
      <c r="AD117" s="979"/>
      <c r="AE117" s="980"/>
      <c r="AF117" s="981">
        <v>1174432</v>
      </c>
      <c r="AG117" s="979"/>
      <c r="AH117" s="979"/>
      <c r="AI117" s="979"/>
      <c r="AJ117" s="980"/>
      <c r="AK117" s="981">
        <v>1042427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13158395</v>
      </c>
      <c r="BR119" s="1000"/>
      <c r="BS119" s="1000"/>
      <c r="BT119" s="1000"/>
      <c r="BU119" s="1000"/>
      <c r="BV119" s="1000">
        <v>12500261</v>
      </c>
      <c r="BW119" s="1000"/>
      <c r="BX119" s="1000"/>
      <c r="BY119" s="1000"/>
      <c r="BZ119" s="1000"/>
      <c r="CA119" s="1000">
        <v>12628728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1980915</v>
      </c>
      <c r="BR120" s="931"/>
      <c r="BS120" s="931"/>
      <c r="BT120" s="931"/>
      <c r="BU120" s="931"/>
      <c r="BV120" s="931">
        <v>2469910</v>
      </c>
      <c r="BW120" s="931"/>
      <c r="BX120" s="931"/>
      <c r="BY120" s="931"/>
      <c r="BZ120" s="931"/>
      <c r="CA120" s="931">
        <v>3099686</v>
      </c>
      <c r="CB120" s="931"/>
      <c r="CC120" s="931"/>
      <c r="CD120" s="931"/>
      <c r="CE120" s="931"/>
      <c r="CF120" s="944">
        <v>59.1</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4876444</v>
      </c>
      <c r="DH120" s="931"/>
      <c r="DI120" s="931"/>
      <c r="DJ120" s="931"/>
      <c r="DK120" s="931"/>
      <c r="DL120" s="931">
        <v>4910401</v>
      </c>
      <c r="DM120" s="931"/>
      <c r="DN120" s="931"/>
      <c r="DO120" s="931"/>
      <c r="DP120" s="931"/>
      <c r="DQ120" s="931">
        <v>5362283</v>
      </c>
      <c r="DR120" s="931"/>
      <c r="DS120" s="931"/>
      <c r="DT120" s="931"/>
      <c r="DU120" s="931"/>
      <c r="DV120" s="932">
        <v>102.2</v>
      </c>
      <c r="DW120" s="932"/>
      <c r="DX120" s="932"/>
      <c r="DY120" s="932"/>
      <c r="DZ120" s="933"/>
    </row>
    <row r="121" spans="1:130" s="230"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1498565</v>
      </c>
      <c r="BR121" s="926"/>
      <c r="BS121" s="926"/>
      <c r="BT121" s="926"/>
      <c r="BU121" s="926"/>
      <c r="BV121" s="926">
        <v>1402070</v>
      </c>
      <c r="BW121" s="926"/>
      <c r="BX121" s="926"/>
      <c r="BY121" s="926"/>
      <c r="BZ121" s="926"/>
      <c r="CA121" s="926">
        <v>1399906</v>
      </c>
      <c r="CB121" s="926"/>
      <c r="CC121" s="926"/>
      <c r="CD121" s="926"/>
      <c r="CE121" s="926"/>
      <c r="CF121" s="920">
        <v>26.7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731173</v>
      </c>
      <c r="DH121" s="926"/>
      <c r="DI121" s="926"/>
      <c r="DJ121" s="926"/>
      <c r="DK121" s="926"/>
      <c r="DL121" s="926">
        <v>737224</v>
      </c>
      <c r="DM121" s="926"/>
      <c r="DN121" s="926"/>
      <c r="DO121" s="926"/>
      <c r="DP121" s="926"/>
      <c r="DQ121" s="926">
        <v>823735</v>
      </c>
      <c r="DR121" s="926"/>
      <c r="DS121" s="926"/>
      <c r="DT121" s="926"/>
      <c r="DU121" s="926"/>
      <c r="DV121" s="927">
        <v>15.7</v>
      </c>
      <c r="DW121" s="927"/>
      <c r="DX121" s="927"/>
      <c r="DY121" s="927"/>
      <c r="DZ121" s="928"/>
    </row>
    <row r="122" spans="1:130" s="230"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8252613</v>
      </c>
      <c r="BR122" s="1000"/>
      <c r="BS122" s="1000"/>
      <c r="BT122" s="1000"/>
      <c r="BU122" s="1000"/>
      <c r="BV122" s="1000">
        <v>7818821</v>
      </c>
      <c r="BW122" s="1000"/>
      <c r="BX122" s="1000"/>
      <c r="BY122" s="1000"/>
      <c r="BZ122" s="1000"/>
      <c r="CA122" s="1000">
        <v>7397165</v>
      </c>
      <c r="CB122" s="1000"/>
      <c r="CC122" s="1000"/>
      <c r="CD122" s="1000"/>
      <c r="CE122" s="1000"/>
      <c r="CF122" s="1017">
        <v>141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22417</v>
      </c>
      <c r="AB123" s="959"/>
      <c r="AC123" s="959"/>
      <c r="AD123" s="959"/>
      <c r="AE123" s="960"/>
      <c r="AF123" s="961">
        <v>11942</v>
      </c>
      <c r="AG123" s="959"/>
      <c r="AH123" s="959"/>
      <c r="AI123" s="959"/>
      <c r="AJ123" s="960"/>
      <c r="AK123" s="961">
        <v>2317</v>
      </c>
      <c r="AL123" s="959"/>
      <c r="AM123" s="959"/>
      <c r="AN123" s="959"/>
      <c r="AO123" s="960"/>
      <c r="AP123" s="962">
        <v>0</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11732093</v>
      </c>
      <c r="BR123" s="1064"/>
      <c r="BS123" s="1064"/>
      <c r="BT123" s="1064"/>
      <c r="BU123" s="1064"/>
      <c r="BV123" s="1064">
        <v>11690801</v>
      </c>
      <c r="BW123" s="1064"/>
      <c r="BX123" s="1064"/>
      <c r="BY123" s="1064"/>
      <c r="BZ123" s="1064"/>
      <c r="CA123" s="1064">
        <v>11896757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26.4</v>
      </c>
      <c r="BR124" s="1027"/>
      <c r="BS124" s="1027"/>
      <c r="BT124" s="1027"/>
      <c r="BU124" s="1027"/>
      <c r="BV124" s="1027">
        <v>15.4</v>
      </c>
      <c r="BW124" s="1027"/>
      <c r="BX124" s="1027"/>
      <c r="BY124" s="1027"/>
      <c r="BZ124" s="1027"/>
      <c r="CA124" s="1027">
        <v>13.9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809</v>
      </c>
      <c r="AB127" s="959"/>
      <c r="AC127" s="959"/>
      <c r="AD127" s="959"/>
      <c r="AE127" s="960"/>
      <c r="AF127" s="961">
        <v>230</v>
      </c>
      <c r="AG127" s="959"/>
      <c r="AH127" s="959"/>
      <c r="AI127" s="959"/>
      <c r="AJ127" s="960"/>
      <c r="AK127" s="961">
        <v>159</v>
      </c>
      <c r="AL127" s="959"/>
      <c r="AM127" s="959"/>
      <c r="AN127" s="959"/>
      <c r="AO127" s="960"/>
      <c r="AP127" s="962">
        <v>0</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147748</v>
      </c>
      <c r="AB128" s="1046"/>
      <c r="AC128" s="1046"/>
      <c r="AD128" s="1046"/>
      <c r="AE128" s="1047"/>
      <c r="AF128" s="1048">
        <v>143387</v>
      </c>
      <c r="AG128" s="1046"/>
      <c r="AH128" s="1046"/>
      <c r="AI128" s="1046"/>
      <c r="AJ128" s="1047"/>
      <c r="AK128" s="1048">
        <v>109008</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14.46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3650</v>
      </c>
      <c r="DH128" s="1038"/>
      <c r="DI128" s="1038"/>
      <c r="DJ128" s="1038"/>
      <c r="DK128" s="1038"/>
      <c r="DL128" s="1038">
        <v>2830</v>
      </c>
      <c r="DM128" s="1038"/>
      <c r="DN128" s="1038"/>
      <c r="DO128" s="1038"/>
      <c r="DP128" s="1038"/>
      <c r="DQ128" s="1038">
        <v>2010</v>
      </c>
      <c r="DR128" s="1038"/>
      <c r="DS128" s="1038"/>
      <c r="DT128" s="1038"/>
      <c r="DU128" s="1038"/>
      <c r="DV128" s="1039">
        <v>0</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6130696</v>
      </c>
      <c r="AB129" s="959"/>
      <c r="AC129" s="959"/>
      <c r="AD129" s="959"/>
      <c r="AE129" s="960"/>
      <c r="AF129" s="961">
        <v>5950771</v>
      </c>
      <c r="AG129" s="959"/>
      <c r="AH129" s="959"/>
      <c r="AI129" s="959"/>
      <c r="AJ129" s="960"/>
      <c r="AK129" s="961">
        <v>5963418</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19.46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731254</v>
      </c>
      <c r="AB130" s="959"/>
      <c r="AC130" s="959"/>
      <c r="AD130" s="959"/>
      <c r="AE130" s="960"/>
      <c r="AF130" s="961">
        <v>719246</v>
      </c>
      <c r="AG130" s="959"/>
      <c r="AH130" s="959"/>
      <c r="AI130" s="959"/>
      <c r="AJ130" s="960"/>
      <c r="AK130" s="961">
        <v>718190</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5399442</v>
      </c>
      <c r="AB131" s="986"/>
      <c r="AC131" s="986"/>
      <c r="AD131" s="986"/>
      <c r="AE131" s="987"/>
      <c r="AF131" s="985">
        <v>5231525</v>
      </c>
      <c r="AG131" s="986"/>
      <c r="AH131" s="986"/>
      <c r="AI131" s="986"/>
      <c r="AJ131" s="987"/>
      <c r="AK131" s="985">
        <v>5245228</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13.9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6.1646555330000004</v>
      </c>
      <c r="AB132" s="1097"/>
      <c r="AC132" s="1097"/>
      <c r="AD132" s="1097"/>
      <c r="AE132" s="1098"/>
      <c r="AF132" s="1099">
        <v>5.9600021029999999</v>
      </c>
      <c r="AG132" s="1097"/>
      <c r="AH132" s="1097"/>
      <c r="AI132" s="1097"/>
      <c r="AJ132" s="1098"/>
      <c r="AK132" s="1099">
        <v>4.1033297309999996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5.9</v>
      </c>
      <c r="AB133" s="1080"/>
      <c r="AC133" s="1080"/>
      <c r="AD133" s="1080"/>
      <c r="AE133" s="1081"/>
      <c r="AF133" s="1079">
        <v>5.9</v>
      </c>
      <c r="AG133" s="1080"/>
      <c r="AH133" s="1080"/>
      <c r="AI133" s="1080"/>
      <c r="AJ133" s="1081"/>
      <c r="AK133" s="1079">
        <v>5.4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o5wuYbTCcddvg+MEBZ6yS5JKCYI+48P0xEcU51YifRCwrZv/f5tR47DiiOKKvskdk8Qr1k8jsH5xgpPe18dAA==" saltValue="UPKjsGj02vBI+N+Wjqwj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AO71" sqref="AO7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ubryQImF9GcJ+OXkBNSjQDgR+ma8o5blR7WciMdyfUOL60mnZV3z7HI/BWYLvoKN0dD4i1kHVEvrhxOa92efg==" saltValue="A3kIYwwVrIN5F5hWKrWm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QkO9EcC7YWpvpdxWAl8E7Hvh/GOuS7ECpUK7T+x+dSFN2Xr+SBAYovFNRIbPfJ7rWQ4B/Y0PNnVo0dob5RT1g==" saltValue="29/fFU/ei/Tk3cIqvdzZ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9" sqref="AO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1799818</v>
      </c>
      <c r="AP9" s="281">
        <v>104507</v>
      </c>
      <c r="AQ9" s="282">
        <v>93942</v>
      </c>
      <c r="AR9" s="283">
        <v>11.2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447922</v>
      </c>
      <c r="AP10" s="284">
        <v>26009</v>
      </c>
      <c r="AQ10" s="285">
        <v>12590</v>
      </c>
      <c r="AR10" s="286">
        <v>106.6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1158</v>
      </c>
      <c r="AP11" s="284">
        <v>67</v>
      </c>
      <c r="AQ11" s="285">
        <v>461</v>
      </c>
      <c r="AR11" s="286">
        <v>-85.5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81830</v>
      </c>
      <c r="AP13" s="284">
        <v>4751</v>
      </c>
      <c r="AQ13" s="285">
        <v>3962</v>
      </c>
      <c r="AR13" s="286">
        <v>19.899999999999999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487</v>
      </c>
      <c r="AP14" s="284" t="s">
        <v>487</v>
      </c>
      <c r="AQ14" s="285">
        <v>1657</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-71017</v>
      </c>
      <c r="AP15" s="284">
        <v>-4124</v>
      </c>
      <c r="AQ15" s="285">
        <v>-5526</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2259711</v>
      </c>
      <c r="AP16" s="284">
        <v>131211</v>
      </c>
      <c r="AQ16" s="285">
        <v>107111</v>
      </c>
      <c r="AR16" s="286">
        <v>22.5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10.74</v>
      </c>
      <c r="AP21" s="298">
        <v>9.3000000000000007</v>
      </c>
      <c r="AQ21" s="299">
        <v>1.44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97.6</v>
      </c>
      <c r="AP22" s="303">
        <v>96.8</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665426</v>
      </c>
      <c r="AP32" s="312">
        <v>38638</v>
      </c>
      <c r="AQ32" s="313">
        <v>49869</v>
      </c>
      <c r="AR32" s="314">
        <v>-22.5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355369</v>
      </c>
      <c r="AP35" s="312">
        <v>20635</v>
      </c>
      <c r="AQ35" s="313">
        <v>14647</v>
      </c>
      <c r="AR35" s="314">
        <v>40.9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19156</v>
      </c>
      <c r="AP36" s="312">
        <v>1112</v>
      </c>
      <c r="AQ36" s="313">
        <v>2417</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2476</v>
      </c>
      <c r="AP37" s="312">
        <v>144</v>
      </c>
      <c r="AQ37" s="313">
        <v>490</v>
      </c>
      <c r="AR37" s="314">
        <v>-70.599999999999994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-109008</v>
      </c>
      <c r="AP39" s="312">
        <v>-6330</v>
      </c>
      <c r="AQ39" s="313">
        <v>-2755</v>
      </c>
      <c r="AR39" s="314">
        <v>129.80000000000001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-718190</v>
      </c>
      <c r="AP40" s="312">
        <v>-41702</v>
      </c>
      <c r="AQ40" s="313">
        <v>-44075</v>
      </c>
      <c r="AR40" s="314">
        <v>-5.4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215229</v>
      </c>
      <c r="AP41" s="312">
        <v>12497</v>
      </c>
      <c r="AQ41" s="313">
        <v>20595</v>
      </c>
      <c r="AR41" s="314">
        <v>-39.299999999999997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651003</v>
      </c>
      <c r="AN51" s="334">
        <v>35068</v>
      </c>
      <c r="AO51" s="335">
        <v>30.1</v>
      </c>
      <c r="AP51" s="336">
        <v>87464</v>
      </c>
      <c r="AQ51" s="337">
        <v>19</v>
      </c>
      <c r="AR51" s="338">
        <v>11.1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306106</v>
      </c>
      <c r="AN52" s="342">
        <v>16489</v>
      </c>
      <c r="AO52" s="343">
        <v>-4</v>
      </c>
      <c r="AP52" s="344">
        <v>47479</v>
      </c>
      <c r="AQ52" s="345">
        <v>10.199999999999999</v>
      </c>
      <c r="AR52" s="346">
        <v>-14.2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542710</v>
      </c>
      <c r="AN53" s="334">
        <v>29733</v>
      </c>
      <c r="AO53" s="335">
        <v>-15.2</v>
      </c>
      <c r="AP53" s="336">
        <v>96248</v>
      </c>
      <c r="AQ53" s="337">
        <v>10</v>
      </c>
      <c r="AR53" s="338">
        <v>-25.2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148619</v>
      </c>
      <c r="AN54" s="342">
        <v>8142</v>
      </c>
      <c r="AO54" s="343">
        <v>-50.6</v>
      </c>
      <c r="AP54" s="344">
        <v>55768</v>
      </c>
      <c r="AQ54" s="345">
        <v>17.5</v>
      </c>
      <c r="AR54" s="346">
        <v>-68.099999999999994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823756</v>
      </c>
      <c r="AN55" s="334">
        <v>45969</v>
      </c>
      <c r="AO55" s="335">
        <v>54.6</v>
      </c>
      <c r="AP55" s="336">
        <v>76413</v>
      </c>
      <c r="AQ55" s="337">
        <v>-20.6</v>
      </c>
      <c r="AR55" s="338">
        <v>75.2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101515</v>
      </c>
      <c r="AN56" s="342">
        <v>5665</v>
      </c>
      <c r="AO56" s="343">
        <v>-30.4</v>
      </c>
      <c r="AP56" s="344">
        <v>39658</v>
      </c>
      <c r="AQ56" s="345">
        <v>-28.9</v>
      </c>
      <c r="AR56" s="346">
        <v>-1.5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425162</v>
      </c>
      <c r="AN57" s="334">
        <v>24211</v>
      </c>
      <c r="AO57" s="335">
        <v>-47.3</v>
      </c>
      <c r="AP57" s="336">
        <v>66481</v>
      </c>
      <c r="AQ57" s="337">
        <v>-13</v>
      </c>
      <c r="AR57" s="338">
        <v>-34.299999999999997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73920</v>
      </c>
      <c r="AN58" s="342">
        <v>4209</v>
      </c>
      <c r="AO58" s="343">
        <v>-25.7</v>
      </c>
      <c r="AP58" s="344">
        <v>36120</v>
      </c>
      <c r="AQ58" s="345">
        <v>-8.9</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591952</v>
      </c>
      <c r="AN59" s="334">
        <v>34372</v>
      </c>
      <c r="AO59" s="335">
        <v>42</v>
      </c>
      <c r="AP59" s="336">
        <v>67825</v>
      </c>
      <c r="AQ59" s="337">
        <v>2</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129003</v>
      </c>
      <c r="AN60" s="342">
        <v>7491</v>
      </c>
      <c r="AO60" s="343">
        <v>78</v>
      </c>
      <c r="AP60" s="344">
        <v>39417</v>
      </c>
      <c r="AQ60" s="345">
        <v>9.1</v>
      </c>
      <c r="AR60" s="346">
        <v>68.900000000000006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606917</v>
      </c>
      <c r="AN61" s="349">
        <v>33871</v>
      </c>
      <c r="AO61" s="350">
        <v>12.8</v>
      </c>
      <c r="AP61" s="351">
        <v>78886</v>
      </c>
      <c r="AQ61" s="352">
        <v>-0.5</v>
      </c>
      <c r="AR61" s="338">
        <v>13.3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151833</v>
      </c>
      <c r="AN62" s="342">
        <v>8399</v>
      </c>
      <c r="AO62" s="343">
        <v>-6.5</v>
      </c>
      <c r="AP62" s="344">
        <v>43688</v>
      </c>
      <c r="AQ62" s="345">
        <v>-0.2</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5PFO3/bjpsblgGXs3yT8aybSSwM0AgBajffpivfrD87B9chDc6X+HdMy2Zct7a+kAhcOF1HJCRpC+U11PzaJw==" saltValue="p43SykR0FD8htZvqcVCr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Normal="100" zoomScaleSheetLayoutView="55" workbookViewId="0">
      <selection activeCell="BJ74" sqref="BJ7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H9XbBMC8MP+YFYuSlCgUOoRCukHmNs/q7LBtJmxFq25x+1LMmXTkYXAETq5wyjdSj0qFKP8S5koTsRS/R4q0hA==" saltValue="Gi3BUV+G05DwKTeveQBa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P29" zoomScaleNormal="100" zoomScaleSheetLayoutView="55" workbookViewId="0">
      <selection activeCell="AE78" sqref="AE7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TqH9eBP2mhX8tVV1XRc5Rn4m586Xv/JaFU5PMVoDt8z5imQuy/JzjBLX5xr1QfyRpLpkAyAyc3T02Ht13bzVfw==" saltValue="Im6CCGfMffeA9UzeHbio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BG34" sqref="BG34:BU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7.76</v>
      </c>
      <c r="G47" s="12">
        <v>10.27</v>
      </c>
      <c r="H47" s="12">
        <v>10.39</v>
      </c>
      <c r="I47" s="12">
        <v>10.029999999999999</v>
      </c>
      <c r="J47" s="13">
        <v>11.69</v>
      </c>
    </row>
    <row r="48" spans="2:10" ht="57.75" customHeight="1" x14ac:dyDescent="0.15">
      <c r="B48" s="14"/>
      <c r="C48" s="1141" t="s">
        <v>4</v>
      </c>
      <c r="D48" s="1141"/>
      <c r="E48" s="1142"/>
      <c r="F48" s="15">
        <v>4.3099999999999996</v>
      </c>
      <c r="G48" s="16">
        <v>4.8499999999999996</v>
      </c>
      <c r="H48" s="16">
        <v>7.99</v>
      </c>
      <c r="I48" s="16">
        <v>6.43</v>
      </c>
      <c r="J48" s="17">
        <v>6.36</v>
      </c>
    </row>
    <row r="49" spans="2:10" ht="57.75" customHeight="1" thickBot="1" x14ac:dyDescent="0.2">
      <c r="B49" s="18"/>
      <c r="C49" s="1143" t="s">
        <v>5</v>
      </c>
      <c r="D49" s="1143"/>
      <c r="E49" s="1144"/>
      <c r="F49" s="19">
        <v>1.1200000000000001</v>
      </c>
      <c r="G49" s="20">
        <v>3.33</v>
      </c>
      <c r="H49" s="20">
        <v>4.1500000000000004</v>
      </c>
      <c r="I49" s="20">
        <v>3.02</v>
      </c>
      <c r="J49" s="21">
        <v>1.65</v>
      </c>
    </row>
    <row r="50" spans="2:10" x14ac:dyDescent="0.15"/>
  </sheetData>
  <sheetProtection algorithmName="SHA-512" hashValue="6uiQD0xOe0Ze4zw4c0zeOLZ33Uu4E0kGps90j75Fm7nVbSATjrR2AZeSWrAbCf1QMmpkD6BGdJsdB7bHDt+O2Q==" saltValue="JyRPmK3myz3d8JR4Hiv6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2025-03-13T07:33:20Z</cp:lastPrinted>
  <dcterms:created xsi:type="dcterms:W3CDTF">2025-02-19T00:08:09Z</dcterms:created>
  <dcterms:modified xsi:type="dcterms:W3CDTF">2025-03-19T04:57:51Z</dcterms:modified>
  <cp:category/>
</cp:coreProperties>
</file>