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kawa\Desktop\"/>
    </mc:Choice>
  </mc:AlternateContent>
  <workbookProtection workbookAlgorithmName="SHA-512" workbookHashValue="4W3f0jmtn5cakLqIO5f9I7rmgftXVmLpz4EVOHdQcbskvE1wzAQqKQnsCMYDvvE/SbcbI8ZHraSSMCSBSGNqLA==" workbookSaltValue="cXsVFZwY1WOo7T/nZ1QG5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<sst xmlns="http://schemas.openxmlformats.org/spreadsheetml/2006/main" count="228" uniqueCount="112">
  <si>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</si>
  <si>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</si>
  <si>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</si>
  <si>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</si>
  <si>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</si>
  <si>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</si>
  <si>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</si>
  <si>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</si>
  <si>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</si>
  <si>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</si>
  <si>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</si>
  <si>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</si>
  <si>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</si>
  <si>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</si>
  <si>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</si>
  <si>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</si>
  <si>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</si>
  <si>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</si>
  <si>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</si>
  <si>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</si>
  <si>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</si>
  <si>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</si>
  <si>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</si>
  <si>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</si>
  <si>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</si>
  <si>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</si>
  <si>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</si>
  <si>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</si>
  <si>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</si>
  <si>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</si>
  <si>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</si>
  <si>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</si>
  <si>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</si>
  <si>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</si>
  <si>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</si>
  <si>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</si>
  <si>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</si>
  <si>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</si>
  <si>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</si>
  <si>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</si>
  <si>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</si>
  <si>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</si>
  <si>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</si>
  <si>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</si>
  <si>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</si>
  <si>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</si>
  <si>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</si>
  <si>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</si>
  <si>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</si>
  <si>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</si>
  <si>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</si>
  <si>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</si>
  <si>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</si>
  <si>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</si>
  <si>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</si>
  <si>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</si>
  <si>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</si>
  <si>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</si>
  <si>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</si>
  <si>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</si>
  <si>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</si>
  <si>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</si>
  <si>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</si>
  <si>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</si>
  <si>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</si>
  <si>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</si>
  <si>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</si>
  <si>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</si>
  <si>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</si>
  <si>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</si>
  <si>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</si>
  <si>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</si>
  <si>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</si>
  <si>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</si>
  <si>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</si>
  <si>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</si>
  <si>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</si>
  <si>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</si>
  <si>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</si>
  <si>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</si>
  <si>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</si>
  <si>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</si>
  <si>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</si>
  <si>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</si>
  <si>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</si>
  <si>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</si>
  <si>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</si>
  <si>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</si>
  <si>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</si>
  <si>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</si>
  <si>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</si>
  <si>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</si>
  <si>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</si>
  <si>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</si>
  <si>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</si>
  <si>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</si>
  <si>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</si>
  <si>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</si>
  <si>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</si>
  <si>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</si>
  <si>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</si>
  <si>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</si>
  <si>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</si>
  <si>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</si>
  <si>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</si>
  <si>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</si>
  <si>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</si>
  <si>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</si>
  <si>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</si>
  <si>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①有形固定資産減価償却率については、全国平均や類似団体と比較して高くはありませんが、上昇傾向にあります。
　③管路更新率は類似・全国平均を上回るものの、②管路経年化率は、過去5年で上昇が続いています。
　管路更新にあたっては、重要給水施設への管路耐震化を優先したうえで、アセットマネジメントを活用し、更新需要と財政収支について中長期的な視点で事業を進めます。</t>
    <rPh sb="78" eb="80">
      <t>カンロ</t>
    </rPh>
    <rPh sb="86" eb="88">
      <t>カコ</t>
    </rPh>
    <rPh sb="89" eb="90">
      <t>ネン</t>
    </rPh>
    <rPh sb="91" eb="93">
      <t>ジョウショウ</t>
    </rPh>
    <rPh sb="94" eb="95">
      <t>ツヅ</t>
    </rPh>
    <rPh sb="147" eb="149">
      <t>カツヨウ</t>
    </rPh>
    <phoneticPr fontId="4"/>
  </si>
  <si>
    <t>　給水人口の減少による料金収入の減少が予想される中、将来に渡って安定的に事業を行うため、アセットマネジメントの手法により、水道事業の見える化を進め、施設更新における需要状況と優先度を把握し、必要に応じてダウンサイジングや施設の統廃合を行うなど、投資の効率化と維持管理費の削減に取り組みます。
　料金回収率や給水原価、企業債残高対給水収益比率の改善に向け、経営戦略に基づく中長期的な収支見通しをもとに事業運営を行います。
 企業債償還金と減価償却費との間に構造的に生じる資金不足については、資本費平準化債の積極的な活用により、世代間による負担の公平を確保します。</t>
    <rPh sb="147" eb="152">
      <t>リョウキンカイシュウリツ</t>
    </rPh>
    <rPh sb="153" eb="157">
      <t>キュウスイゲンカ</t>
    </rPh>
    <rPh sb="171" eb="173">
      <t>カイゼン</t>
    </rPh>
    <rPh sb="174" eb="175">
      <t>ム</t>
    </rPh>
    <phoneticPr fontId="4"/>
  </si>
  <si>
    <r>
      <rPr>
        <sz val="11"/>
        <rFont val="ＭＳ ゴシック"/>
        <family val="3"/>
        <charset val="128"/>
      </rPr>
      <t>　①経常収支比率については、前年度より微増となっていますが、依然として100％を下回ることから、経営改善に向けた取り組みが必要です。
　②令和6年度事業においても純損失となったため、累積欠損金比率は前年度より上昇しています。
　③流動比率は前年度より落ち込み100％を下回っており、短期的な支払能力を高めるための改善が必要です。
　⑤料金回収率については若干改善されていますが、依然として100％を下回る状況が続いており、類似・全国平均を下回っています。
　⑥給水原価は前年度より増となり、類似・全国平均を上回っています。</t>
    </r>
    <r>
      <rPr>
        <sz val="11"/>
        <color theme="1"/>
        <rFont val="ＭＳ ゴシック"/>
        <family val="3"/>
        <charset val="128"/>
      </rPr>
      <t xml:space="preserve">
　④企業債残高対給水収益比率は若干改善されていますが、類似・全国平均と比較し高い水準が続いています。
</t>
    </r>
    <r>
      <rPr>
        <sz val="11"/>
        <rFont val="ＭＳ ゴシック"/>
        <family val="3"/>
        <charset val="128"/>
      </rPr>
      <t>　⑦施設利用率は前年度より上昇していますが、⑧有収率は下降しています。漏水等の影響を踏まえ、引き続き計画的な管路更新と併せた漏水調査等により、有収率向上の対策に取り組みます。</t>
    </r>
    <rPh sb="30" eb="32">
      <t>イゼン</t>
    </rPh>
    <rPh sb="48" eb="52">
      <t>ケイエイカイゼン</t>
    </rPh>
    <rPh sb="53" eb="54">
      <t>ム</t>
    </rPh>
    <rPh sb="56" eb="57">
      <t>ト</t>
    </rPh>
    <rPh sb="58" eb="59">
      <t>ク</t>
    </rPh>
    <rPh sb="61" eb="63">
      <t>ヒツヨウ</t>
    </rPh>
    <rPh sb="69" eb="71">
      <t>レイワ</t>
    </rPh>
    <rPh sb="72" eb="74">
      <t>ネンド</t>
    </rPh>
    <rPh sb="74" eb="76">
      <t>ジギョウ</t>
    </rPh>
    <rPh sb="81" eb="82">
      <t>ジュン</t>
    </rPh>
    <rPh sb="82" eb="84">
      <t>ソンシツ</t>
    </rPh>
    <rPh sb="99" eb="102">
      <t>ゼンネンド</t>
    </rPh>
    <rPh sb="104" eb="106">
      <t>ジョウショウ</t>
    </rPh>
    <rPh sb="134" eb="136">
      <t>シタマワ</t>
    </rPh>
    <rPh sb="141" eb="144">
      <t>タンキテキ</t>
    </rPh>
    <rPh sb="167" eb="172">
      <t>リョウキンカイシュウリツ</t>
    </rPh>
    <rPh sb="177" eb="179">
      <t>ジャッカン</t>
    </rPh>
    <rPh sb="179" eb="181">
      <t>カイゼン</t>
    </rPh>
    <rPh sb="189" eb="191">
      <t>イゼン</t>
    </rPh>
    <rPh sb="199" eb="201">
      <t>シタマワ</t>
    </rPh>
    <rPh sb="202" eb="204">
      <t>ジョウキョウ</t>
    </rPh>
    <rPh sb="205" eb="206">
      <t>ツヅ</t>
    </rPh>
    <rPh sb="211" eb="213">
      <t>ルイジ</t>
    </rPh>
    <rPh sb="214" eb="218">
      <t>ゼンコクヘイキン</t>
    </rPh>
    <rPh sb="219" eb="221">
      <t>シタマワ</t>
    </rPh>
    <rPh sb="230" eb="234">
      <t>キュウスイゲンカ</t>
    </rPh>
    <rPh sb="235" eb="238">
      <t>ゼンネンド</t>
    </rPh>
    <rPh sb="240" eb="241">
      <t>ゾウ</t>
    </rPh>
    <rPh sb="253" eb="255">
      <t>ウワマワ</t>
    </rPh>
    <rPh sb="277" eb="279">
      <t>ジャッカン</t>
    </rPh>
    <rPh sb="279" eb="281">
      <t>カイゼン</t>
    </rPh>
    <rPh sb="292" eb="294">
      <t>ゼンコク</t>
    </rPh>
    <rPh sb="294" eb="296">
      <t>ヘイキン</t>
    </rPh>
    <rPh sb="305" eb="306">
      <t>ツヅ</t>
    </rPh>
    <rPh sb="321" eb="324">
      <t>ゼンネンド</t>
    </rPh>
    <rPh sb="326" eb="328">
      <t>ジョウショウ</t>
    </rPh>
    <rPh sb="336" eb="339">
      <t>ユウシュウリツ</t>
    </rPh>
    <rPh sb="340" eb="342">
      <t>カコウ</t>
    </rPh>
    <rPh sb="348" eb="350">
      <t>ロウスイ</t>
    </rPh>
    <rPh sb="350" eb="351">
      <t>トウ</t>
    </rPh>
    <rPh sb="352" eb="354">
      <t>エイキョウ</t>
    </rPh>
    <rPh sb="355" eb="356">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</si>
</sst>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1.44</c:v>
                </c:pt>
                <c:pt idx="1">
                  <c:v>1</c:v>
                </c:pt>
                <c:pt idx="2">
                  <c:v>1.1599999999999999</c:v>
                </c:pt>
                <c:pt idx="3">
                  <c:v>2.1</c:v>
                </c:pt>
                <c:pt idx="4">
                  <c:v>0.9</c:v>
                </c:pt>
              </c:numCache>
            </c:numRef>
          </c:val>
          <c:extLst>
            <c:ext xmlns:c16="http://schemas.microsoft.com/office/drawing/2014/chart" uri="{C3380CC4-5D6E-409C-BE32-E72D297353CC}">
              <c16:uniqueId val="{00000000-2BAC-44A8-8B11-6DF9F76CB4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BAC-44A8-8B11-6DF9F76CB4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c:v>
                </c:pt>
                <c:pt idx="1">
                  <c:v>65.989999999999995</c:v>
                </c:pt>
                <c:pt idx="2">
                  <c:v>64.92</c:v>
                </c:pt>
                <c:pt idx="3">
                  <c:v>63.94</c:v>
                </c:pt>
                <c:pt idx="4">
                  <c:v>67.53</c:v>
                </c:pt>
              </c:numCache>
            </c:numRef>
          </c:val>
          <c:extLst>
            <c:ext xmlns:c16="http://schemas.microsoft.com/office/drawing/2014/chart" uri="{C3380CC4-5D6E-409C-BE32-E72D297353CC}">
              <c16:uniqueId val="{00000000-84F5-4918-A077-82F39BA396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4F5-4918-A077-82F39BA396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83.41</c:v>
                </c:pt>
                <c:pt idx="1">
                  <c:v>84.22</c:v>
                </c:pt>
                <c:pt idx="2">
                  <c:v>83.68</c:v>
                </c:pt>
                <c:pt idx="3">
                  <c:v>83.51</c:v>
                </c:pt>
                <c:pt idx="4">
                  <c:v>79.209999999999994</c:v>
                </c:pt>
              </c:numCache>
            </c:numRef>
          </c:val>
          <c:extLst>
            <c:ext xmlns:c16="http://schemas.microsoft.com/office/drawing/2014/chart" uri="{C3380CC4-5D6E-409C-BE32-E72D297353CC}">
              <c16:uniqueId val="{00000000-8990-4E3E-B8D4-1D55B4C483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990-4E3E-B8D4-1D55B4C483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100.03</c:v>
                </c:pt>
                <c:pt idx="1">
                  <c:v>106.18</c:v>
                </c:pt>
                <c:pt idx="2">
                  <c:v>83.42</c:v>
                </c:pt>
                <c:pt idx="3">
                  <c:v>89.5</c:v>
                </c:pt>
                <c:pt idx="4">
                  <c:v>92.18</c:v>
                </c:pt>
              </c:numCache>
            </c:numRef>
          </c:val>
          <c:extLst>
            <c:ext xmlns:c16="http://schemas.microsoft.com/office/drawing/2014/chart" uri="{C3380CC4-5D6E-409C-BE32-E72D297353CC}">
              <c16:uniqueId val="{00000000-1FA3-4144-AED9-49390C32CE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FA3-4144-AED9-49390C32CE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41.38</c:v>
                </c:pt>
                <c:pt idx="1">
                  <c:v>42.95</c:v>
                </c:pt>
                <c:pt idx="2">
                  <c:v>43.61</c:v>
                </c:pt>
                <c:pt idx="3">
                  <c:v>44.63</c:v>
                </c:pt>
                <c:pt idx="4">
                  <c:v>45.47</c:v>
                </c:pt>
              </c:numCache>
            </c:numRef>
          </c:val>
          <c:extLst>
            <c:ext xmlns:c16="http://schemas.microsoft.com/office/drawing/2014/chart" uri="{C3380CC4-5D6E-409C-BE32-E72D297353CC}">
              <c16:uniqueId val="{00000000-B9DB-4CF5-9A96-0161035459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9DB-4CF5-9A96-0161035459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10.34</c:v>
                </c:pt>
                <c:pt idx="1">
                  <c:v>11.59</c:v>
                </c:pt>
                <c:pt idx="2">
                  <c:v>12.81</c:v>
                </c:pt>
                <c:pt idx="3">
                  <c:v>13.39</c:v>
                </c:pt>
                <c:pt idx="4">
                  <c:v>13.41</c:v>
                </c:pt>
              </c:numCache>
            </c:numRef>
          </c:val>
          <c:extLst>
            <c:ext xmlns:c16="http://schemas.microsoft.com/office/drawing/2014/chart" uri="{C3380CC4-5D6E-409C-BE32-E72D297353CC}">
              <c16:uniqueId val="{00000000-763F-4720-AC9A-42F98D4C8BA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763F-4720-AC9A-42F98D4C8BA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7.05</c:v>
                </c:pt>
                <c:pt idx="3" formatCode="#,##0.00;&quot;△&quot;#,##0.00;&quot;-&quot;">
                  <c:v>22.1</c:v>
                </c:pt>
                <c:pt idx="4" formatCode="#,##0.00;&quot;△&quot;#,##0.00;&quot;-&quot;">
                  <c:v>31.04</c:v>
                </c:pt>
              </c:numCache>
            </c:numRef>
          </c:val>
          <c:extLst>
            <c:ext xmlns:c16="http://schemas.microsoft.com/office/drawing/2014/chart" uri="{C3380CC4-5D6E-409C-BE32-E72D297353CC}">
              <c16:uniqueId val="{00000000-C135-4474-9607-5B2B380FC2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135-4474-9607-5B2B380FC2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94.09</c:v>
                </c:pt>
                <c:pt idx="1">
                  <c:v>107.82</c:v>
                </c:pt>
                <c:pt idx="2">
                  <c:v>110.21</c:v>
                </c:pt>
                <c:pt idx="3">
                  <c:v>109.39</c:v>
                </c:pt>
                <c:pt idx="4">
                  <c:v>83.85</c:v>
                </c:pt>
              </c:numCache>
            </c:numRef>
          </c:val>
          <c:extLst>
            <c:ext xmlns:c16="http://schemas.microsoft.com/office/drawing/2014/chart" uri="{C3380CC4-5D6E-409C-BE32-E72D297353CC}">
              <c16:uniqueId val="{00000000-24EA-4CF2-8310-B627ED0172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4EA-4CF2-8310-B627ED0172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1018</c:v>
                </c:pt>
                <c:pt idx="1">
                  <c:v>970.52</c:v>
                </c:pt>
                <c:pt idx="2">
                  <c:v>1065.3900000000001</c:v>
                </c:pt>
                <c:pt idx="3">
                  <c:v>1079.95</c:v>
                </c:pt>
                <c:pt idx="4">
                  <c:v>1016.85</c:v>
                </c:pt>
              </c:numCache>
            </c:numRef>
          </c:val>
          <c:extLst>
            <c:ext xmlns:c16="http://schemas.microsoft.com/office/drawing/2014/chart" uri="{C3380CC4-5D6E-409C-BE32-E72D297353CC}">
              <c16:uniqueId val="{00000000-F68C-4A1A-ADFC-5A0D9A36A6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68C-4A1A-ADFC-5A0D9A36A6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84.89</c:v>
                </c:pt>
                <c:pt idx="1">
                  <c:v>91.08</c:v>
                </c:pt>
                <c:pt idx="2">
                  <c:v>63.87</c:v>
                </c:pt>
                <c:pt idx="3">
                  <c:v>76.67</c:v>
                </c:pt>
                <c:pt idx="4">
                  <c:v>79.819999999999993</c:v>
                </c:pt>
              </c:numCache>
            </c:numRef>
          </c:val>
          <c:extLst>
            <c:ext xmlns:c16="http://schemas.microsoft.com/office/drawing/2014/chart" uri="{C3380CC4-5D6E-409C-BE32-E72D297353CC}">
              <c16:uniqueId val="{00000000-378E-4BE7-8D58-1E9C1423CD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78E-4BE7-8D58-1E9C1423CD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308.77</c:v>
                </c:pt>
                <c:pt idx="1">
                  <c:v>287.8</c:v>
                </c:pt>
                <c:pt idx="2">
                  <c:v>383.13</c:v>
                </c:pt>
                <c:pt idx="3">
                  <c:v>343.52</c:v>
                </c:pt>
                <c:pt idx="4">
                  <c:v>355.08</c:v>
                </c:pt>
              </c:numCache>
            </c:numRef>
          </c:val>
          <c:extLst>
            <c:ext xmlns:c16="http://schemas.microsoft.com/office/drawing/2014/chart" uri="{C3380CC4-5D6E-409C-BE32-E72D297353CC}">
              <c16:uniqueId val="{00000000-507F-4C85-8E23-DC038C9F94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07F-4C85-8E23-DC038C9F94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余市町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16954</v>
      </c>
      <c r="AM8" s="44"/>
      <c r="AN8" s="44"/>
      <c r="AO8" s="44"/>
      <c r="AP8" s="44"/>
      <c r="AQ8" s="44"/>
      <c r="AR8" s="44"/>
      <c r="AS8" s="44"/>
      <c r="AT8" s="45">
        <f>データ!$S$6</f>
        <v>140.62</v>
      </c>
      <c r="AU8" s="46"/>
      <c r="AV8" s="46"/>
      <c r="AW8" s="46"/>
      <c r="AX8" s="46"/>
      <c r="AY8" s="46"/>
      <c r="AZ8" s="46"/>
      <c r="BA8" s="46"/>
      <c r="BB8" s="47">
        <f>データ!$T$6</f>
        <v>120.57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35.5</v>
      </c>
      <c r="J10" s="46"/>
      <c r="K10" s="46"/>
      <c r="L10" s="46"/>
      <c r="M10" s="46"/>
      <c r="N10" s="46"/>
      <c r="O10" s="80"/>
      <c r="P10" s="47">
        <f>データ!$P$6</f>
        <v>98.09</v>
      </c>
      <c r="Q10" s="47"/>
      <c r="R10" s="47"/>
      <c r="S10" s="47"/>
      <c r="T10" s="47"/>
      <c r="U10" s="47"/>
      <c r="V10" s="47"/>
      <c r="W10" s="44">
        <f>データ!$Q$6</f>
        <v>5869</v>
      </c>
      <c r="X10" s="44"/>
      <c r="Y10" s="44"/>
      <c r="Z10" s="44"/>
      <c r="AA10" s="44"/>
      <c r="AB10" s="44"/>
      <c r="AC10" s="44"/>
      <c r="AD10" s="2"/>
      <c r="AE10" s="2"/>
      <c r="AF10" s="2"/>
      <c r="AG10" s="2"/>
      <c r="AH10" s="2"/>
      <c r="AI10" s="2"/>
      <c r="AJ10" s="2"/>
      <c r="AK10" s="2"/>
      <c r="AL10" s="44">
        <f>データ!$U$6</f>
        <v>16508</v>
      </c>
      <c r="AM10" s="44"/>
      <c r="AN10" s="44"/>
      <c r="AO10" s="44"/>
      <c r="AP10" s="44"/>
      <c r="AQ10" s="44"/>
      <c r="AR10" s="44"/>
      <c r="AS10" s="44"/>
      <c r="AT10" s="45">
        <f>データ!$V$6</f>
        <v>34.369999999999997</v>
      </c>
      <c r="AU10" s="46"/>
      <c r="AV10" s="46"/>
      <c r="AW10" s="46"/>
      <c r="AX10" s="46"/>
      <c r="AY10" s="46"/>
      <c r="AZ10" s="46"/>
      <c r="BA10" s="46"/>
      <c r="BB10" s="47">
        <f>データ!$W$6</f>
        <v>480.3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U7Z5hzL0VhkYZEwEX8QSGSIKfRcyYOvHt91nv8FziB+Ju9L6Bwi+o44DixTf5NLrvk3ILULx4uNYnxiNCGgxQ==" saltValue="E9rK3EWcYVAMukBLaewo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14087</v>
      </c>
      <c r="D6" s="20">
        <f t="shared" si="3"/>
        <v>46</v>
      </c>
      <c r="E6" s="20">
        <f t="shared" si="3"/>
        <v>1</v>
      </c>
      <c r="F6" s="20">
        <f t="shared" si="3"/>
        <v>0</v>
      </c>
      <c r="G6" s="20">
        <f t="shared" si="3"/>
        <v>1</v>
      </c>
      <c r="H6" s="20" t="str">
        <f t="shared" si="3"/>
        <v>北海道　余市町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35.5</v>
      </c>
      <c r="P6" s="21">
        <f t="shared" si="3"/>
        <v>98.09</v>
      </c>
      <c r="Q6" s="21">
        <f t="shared" si="3"/>
        <v>5869</v>
      </c>
      <c r="R6" s="21">
        <f t="shared" si="3"/>
        <v>16954</v>
      </c>
      <c r="S6" s="21">
        <f t="shared" si="3"/>
        <v>140.62</v>
      </c>
      <c r="T6" s="21">
        <f t="shared" si="3"/>
        <v>120.57</v>
      </c>
      <c r="U6" s="21">
        <f t="shared" si="3"/>
        <v>16508</v>
      </c>
      <c r="V6" s="21">
        <f t="shared" si="3"/>
        <v>34.369999999999997</v>
      </c>
      <c r="W6" s="21">
        <f t="shared" si="3"/>
        <v>480.3</v>
      </c>
      <c r="X6" s="22">
        <f>IF(X7="",NA(),X7)</f>
        <v>100.03</v>
      </c>
      <c r="Y6" s="22">
        <f t="shared" ref="Y6:AG6" si="4">IF(Y7="",NA(),Y7)</f>
        <v>106.18</v>
      </c>
      <c r="Z6" s="22">
        <f t="shared" si="4"/>
        <v>83.42</v>
      </c>
      <c r="AA6" s="22">
        <f t="shared" si="4"/>
        <v>89.5</v>
      </c>
      <c r="AB6" s="22">
        <f t="shared" si="4"/>
        <v>92.18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2">
        <f t="shared" si="5"/>
        <v>7.05</v>
      </c>
      <c r="AL6" s="22">
        <f t="shared" si="5"/>
        <v>22.1</v>
      </c>
      <c r="AM6" s="22">
        <f t="shared" si="5"/>
        <v>31.04</v>
      </c>
      <c r="AN6" s="22">
        <f t="shared" si="5"/>
        <v>3.98</v>
      </c>
      <c r="AO6" s="22">
        <f t="shared" si="5"/>
        <v>6.02</v>
      </c>
      <c r="AP6" s="22">
        <f t="shared" si="5"/>
        <v>7.78</v>
      </c>
      <c r="AQ6" s="22">
        <f t="shared" si="5"/>
        <v>9.59</v>
      </c>
      <c r="AR6" s="22">
        <f t="shared" si="5"/>
        <v>11.55</v>
      </c>
      <c r="AS6" s="21" t="str">
        <f>IF(AS7="","",IF(AS7="-","【-】","【"&amp;SUBSTITUTE(TEXT(AS7,"#,##0.00"),"-","△")&amp;"】"))</f>
        <v>【1.61】</v>
      </c>
      <c r="AT6" s="22">
        <f>IF(AT7="",NA(),AT7)</f>
        <v>94.09</v>
      </c>
      <c r="AU6" s="22">
        <f t="shared" ref="AU6:BC6" si="6">IF(AU7="",NA(),AU7)</f>
        <v>107.82</v>
      </c>
      <c r="AV6" s="22">
        <f t="shared" si="6"/>
        <v>110.21</v>
      </c>
      <c r="AW6" s="22">
        <f t="shared" si="6"/>
        <v>109.39</v>
      </c>
      <c r="AX6" s="22">
        <f t="shared" si="6"/>
        <v>83.85</v>
      </c>
      <c r="AY6" s="22">
        <f t="shared" si="6"/>
        <v>367.55</v>
      </c>
      <c r="AZ6" s="22">
        <f t="shared" si="6"/>
        <v>378.56</v>
      </c>
      <c r="BA6" s="22">
        <f t="shared" si="6"/>
        <v>364.46</v>
      </c>
      <c r="BB6" s="22">
        <f t="shared" si="6"/>
        <v>338.89</v>
      </c>
      <c r="BC6" s="22">
        <f t="shared" si="6"/>
        <v>352.34</v>
      </c>
      <c r="BD6" s="21" t="str">
        <f>IF(BD7="","",IF(BD7="-","【-】","【"&amp;SUBSTITUTE(TEXT(BD7,"#,##0.00"),"-","△")&amp;"】"))</f>
        <v>【239.69】</v>
      </c>
      <c r="BE6" s="22">
        <f>IF(BE7="",NA(),BE7)</f>
        <v>1018</v>
      </c>
      <c r="BF6" s="22">
        <f t="shared" ref="BF6:BN6" si="7">IF(BF7="",NA(),BF7)</f>
        <v>970.52</v>
      </c>
      <c r="BG6" s="22">
        <f t="shared" si="7"/>
        <v>1065.3900000000001</v>
      </c>
      <c r="BH6" s="22">
        <f t="shared" si="7"/>
        <v>1079.95</v>
      </c>
      <c r="BI6" s="22">
        <f t="shared" si="7"/>
        <v>1016.85</v>
      </c>
      <c r="BJ6" s="22">
        <f t="shared" si="7"/>
        <v>418.68</v>
      </c>
      <c r="BK6" s="22">
        <f t="shared" si="7"/>
        <v>395.68</v>
      </c>
      <c r="BL6" s="22">
        <f t="shared" si="7"/>
        <v>403.72</v>
      </c>
      <c r="BM6" s="22">
        <f t="shared" si="7"/>
        <v>400.21</v>
      </c>
      <c r="BN6" s="22">
        <f t="shared" si="7"/>
        <v>391.13</v>
      </c>
      <c r="BO6" s="21" t="str">
        <f>IF(BO7="","",IF(BO7="-","【-】","【"&amp;SUBSTITUTE(TEXT(BO7,"#,##0.00"),"-","△")&amp;"】"))</f>
        <v>【264.86】</v>
      </c>
      <c r="BP6" s="22">
        <f>IF(BP7="",NA(),BP7)</f>
        <v>84.89</v>
      </c>
      <c r="BQ6" s="22">
        <f t="shared" ref="BQ6:BY6" si="8">IF(BQ7="",NA(),BQ7)</f>
        <v>91.08</v>
      </c>
      <c r="BR6" s="22">
        <f t="shared" si="8"/>
        <v>63.87</v>
      </c>
      <c r="BS6" s="22">
        <f t="shared" si="8"/>
        <v>76.67</v>
      </c>
      <c r="BT6" s="22">
        <f t="shared" si="8"/>
        <v>79.819999999999993</v>
      </c>
      <c r="BU6" s="22">
        <f t="shared" si="8"/>
        <v>94.78</v>
      </c>
      <c r="BV6" s="22">
        <f t="shared" si="8"/>
        <v>97.59</v>
      </c>
      <c r="BW6" s="22">
        <f t="shared" si="8"/>
        <v>92.17</v>
      </c>
      <c r="BX6" s="22">
        <f t="shared" si="8"/>
        <v>92.83</v>
      </c>
      <c r="BY6" s="22">
        <f t="shared" si="8"/>
        <v>92.16</v>
      </c>
      <c r="BZ6" s="21" t="str">
        <f>IF(BZ7="","",IF(BZ7="-","【-】","【"&amp;SUBSTITUTE(TEXT(BZ7,"#,##0.00"),"-","△")&amp;"】"))</f>
        <v>【97.59】</v>
      </c>
      <c r="CA6" s="22">
        <f>IF(CA7="",NA(),CA7)</f>
        <v>308.77</v>
      </c>
      <c r="CB6" s="22">
        <f t="shared" ref="CB6:CJ6" si="9">IF(CB7="",NA(),CB7)</f>
        <v>287.8</v>
      </c>
      <c r="CC6" s="22">
        <f t="shared" si="9"/>
        <v>383.13</v>
      </c>
      <c r="CD6" s="22">
        <f t="shared" si="9"/>
        <v>343.52</v>
      </c>
      <c r="CE6" s="22">
        <f t="shared" si="9"/>
        <v>355.08</v>
      </c>
      <c r="CF6" s="22">
        <f t="shared" si="9"/>
        <v>181.3</v>
      </c>
      <c r="CG6" s="22">
        <f t="shared" si="9"/>
        <v>181.71</v>
      </c>
      <c r="CH6" s="22">
        <f t="shared" si="9"/>
        <v>188.51</v>
      </c>
      <c r="CI6" s="22">
        <f t="shared" si="9"/>
        <v>189.43</v>
      </c>
      <c r="CJ6" s="22">
        <f t="shared" si="9"/>
        <v>196.75</v>
      </c>
      <c r="CK6" s="21" t="str">
        <f>IF(CK7="","",IF(CK7="-","【-】","【"&amp;SUBSTITUTE(TEXT(CK7,"#,##0.00"),"-","△")&amp;"】"))</f>
        <v>【181.66】</v>
      </c>
      <c r="CL6" s="22">
        <f>IF(CL7="",NA(),CL7)</f>
        <v>64.5</v>
      </c>
      <c r="CM6" s="22">
        <f t="shared" ref="CM6:CU6" si="10">IF(CM7="",NA(),CM7)</f>
        <v>65.989999999999995</v>
      </c>
      <c r="CN6" s="22">
        <f t="shared" si="10"/>
        <v>64.92</v>
      </c>
      <c r="CO6" s="22">
        <f t="shared" si="10"/>
        <v>63.94</v>
      </c>
      <c r="CP6" s="22">
        <f t="shared" si="10"/>
        <v>67.53</v>
      </c>
      <c r="CQ6" s="22">
        <f t="shared" si="10"/>
        <v>55.89</v>
      </c>
      <c r="CR6" s="22">
        <f t="shared" si="10"/>
        <v>55.72</v>
      </c>
      <c r="CS6" s="22">
        <f t="shared" si="10"/>
        <v>55.31</v>
      </c>
      <c r="CT6" s="22">
        <f t="shared" si="10"/>
        <v>55.14</v>
      </c>
      <c r="CU6" s="22">
        <f t="shared" si="10"/>
        <v>54.99</v>
      </c>
      <c r="CV6" s="21" t="str">
        <f>IF(CV7="","",IF(CV7="-","【-】","【"&amp;SUBSTITUTE(TEXT(CV7,"#,##0.00"),"-","△")&amp;"】"))</f>
        <v>【60.21】</v>
      </c>
      <c r="CW6" s="22">
        <f>IF(CW7="",NA(),CW7)</f>
        <v>83.41</v>
      </c>
      <c r="CX6" s="22">
        <f t="shared" ref="CX6:DF6" si="11">IF(CX7="",NA(),CX7)</f>
        <v>84.22</v>
      </c>
      <c r="CY6" s="22">
        <f t="shared" si="11"/>
        <v>83.68</v>
      </c>
      <c r="CZ6" s="22">
        <f t="shared" si="11"/>
        <v>83.51</v>
      </c>
      <c r="DA6" s="22">
        <f t="shared" si="11"/>
        <v>79.209999999999994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41.38</v>
      </c>
      <c r="DI6" s="22">
        <f t="shared" ref="DI6:DQ6" si="12">IF(DI7="",NA(),DI7)</f>
        <v>42.95</v>
      </c>
      <c r="DJ6" s="22">
        <f t="shared" si="12"/>
        <v>43.61</v>
      </c>
      <c r="DK6" s="22">
        <f t="shared" si="12"/>
        <v>44.63</v>
      </c>
      <c r="DL6" s="22">
        <f t="shared" si="12"/>
        <v>45.47</v>
      </c>
      <c r="DM6" s="22">
        <f t="shared" si="12"/>
        <v>50.63</v>
      </c>
      <c r="DN6" s="22">
        <f t="shared" si="12"/>
        <v>51.29</v>
      </c>
      <c r="DO6" s="22">
        <f t="shared" si="12"/>
        <v>52.2</v>
      </c>
      <c r="DP6" s="22">
        <f t="shared" si="12"/>
        <v>52.7</v>
      </c>
      <c r="DQ6" s="22">
        <f t="shared" si="12"/>
        <v>53.48</v>
      </c>
      <c r="DR6" s="21" t="str">
        <f>IF(DR7="","",IF(DR7="-","【-】","【"&amp;SUBSTITUTE(TEXT(DR7,"#,##0.00"),"-","△")&amp;"】"))</f>
        <v>【52.41】</v>
      </c>
      <c r="DS6" s="22">
        <f>IF(DS7="",NA(),DS7)</f>
        <v>10.34</v>
      </c>
      <c r="DT6" s="22">
        <f t="shared" ref="DT6:EB6" si="13">IF(DT7="",NA(),DT7)</f>
        <v>11.59</v>
      </c>
      <c r="DU6" s="22">
        <f t="shared" si="13"/>
        <v>12.81</v>
      </c>
      <c r="DV6" s="22">
        <f t="shared" si="13"/>
        <v>13.39</v>
      </c>
      <c r="DW6" s="22">
        <f t="shared" si="13"/>
        <v>13.41</v>
      </c>
      <c r="DX6" s="22">
        <f t="shared" si="13"/>
        <v>18.28</v>
      </c>
      <c r="DY6" s="22">
        <f t="shared" si="13"/>
        <v>19.61</v>
      </c>
      <c r="DZ6" s="22">
        <f t="shared" si="13"/>
        <v>20.73</v>
      </c>
      <c r="EA6" s="22">
        <f t="shared" si="13"/>
        <v>22.86</v>
      </c>
      <c r="EB6" s="22">
        <f t="shared" si="13"/>
        <v>24.31</v>
      </c>
      <c r="EC6" s="21" t="str">
        <f>IF(EC7="","",IF(EC7="-","【-】","【"&amp;SUBSTITUTE(TEXT(EC7,"#,##0.00"),"-","△")&amp;"】"))</f>
        <v>【26.78】</v>
      </c>
      <c r="ED6" s="22">
        <f>IF(ED7="",NA(),ED7)</f>
        <v>1.44</v>
      </c>
      <c r="EE6" s="22">
        <f t="shared" ref="EE6:EM6" si="14">IF(EE7="",NA(),EE7)</f>
        <v>1</v>
      </c>
      <c r="EF6" s="22">
        <f t="shared" si="14"/>
        <v>1.1599999999999999</v>
      </c>
      <c r="EG6" s="22">
        <f t="shared" si="14"/>
        <v>2.1</v>
      </c>
      <c r="EH6" s="22">
        <f t="shared" si="14"/>
        <v>0.9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14087</v>
      </c>
      <c r="D7" s="24">
        <v>46</v>
      </c>
      <c r="E7" s="24">
        <v>1</v>
      </c>
      <c r="F7" s="24">
        <v>0</v>
      </c>
      <c r="G7" s="24">
        <v>1</v>
      </c>
      <c r="H7" s="24" t="s">
        <v>93</v>
      </c>
      <c r="I7" s="24" t="s">
        <v>94</v>
      </c>
      <c r="J7" s="24" t="s">
        <v>95</v>
      </c>
      <c r="K7" s="24" t="s">
        <v>96</v>
      </c>
      <c r="L7" s="24" t="s">
        <v>97</v>
      </c>
      <c r="M7" s="24" t="s">
        <v>98</v>
      </c>
      <c r="N7" s="25" t="s">
        <v>99</v>
      </c>
      <c r="O7" s="25">
        <v>35.5</v>
      </c>
      <c r="P7" s="25">
        <v>98.09</v>
      </c>
      <c r="Q7" s="25">
        <v>5869</v>
      </c>
      <c r="R7" s="25">
        <v>16954</v>
      </c>
      <c r="S7" s="25">
        <v>140.62</v>
      </c>
      <c r="T7" s="25">
        <v>120.57</v>
      </c>
      <c r="U7" s="25">
        <v>16508</v>
      </c>
      <c r="V7" s="25">
        <v>34.369999999999997</v>
      </c>
      <c r="W7" s="25">
        <v>480.3</v>
      </c>
      <c r="X7" s="25">
        <v>100.03</v>
      </c>
      <c r="Y7" s="25">
        <v>106.18</v>
      </c>
      <c r="Z7" s="25">
        <v>83.42</v>
      </c>
      <c r="AA7" s="25">
        <v>89.5</v>
      </c>
      <c r="AB7" s="25">
        <v>92.18</v>
      </c>
      <c r="AC7" s="25">
        <v>108.35</v>
      </c>
      <c r="AD7" s="25">
        <v>108.84</v>
      </c>
      <c r="AE7" s="25">
        <v>105.92</v>
      </c>
      <c r="AF7" s="25">
        <v>106.01</v>
      </c>
      <c r="AG7" s="25">
        <v>103.74</v>
      </c>
      <c r="AH7" s="25">
        <v>107.26</v>
      </c>
      <c r="AI7" s="25">
        <v>0</v>
      </c>
      <c r="AJ7" s="25">
        <v>0</v>
      </c>
      <c r="AK7" s="25">
        <v>7.05</v>
      </c>
      <c r="AL7" s="25">
        <v>22.1</v>
      </c>
      <c r="AM7" s="25">
        <v>31.04</v>
      </c>
      <c r="AN7" s="25">
        <v>3.98</v>
      </c>
      <c r="AO7" s="25">
        <v>6.02</v>
      </c>
      <c r="AP7" s="25">
        <v>7.78</v>
      </c>
      <c r="AQ7" s="25">
        <v>9.59</v>
      </c>
      <c r="AR7" s="25">
        <v>11.55</v>
      </c>
      <c r="AS7" s="25">
        <v>1.61</v>
      </c>
      <c r="AT7" s="25">
        <v>94.09</v>
      </c>
      <c r="AU7" s="25">
        <v>107.82</v>
      </c>
      <c r="AV7" s="25">
        <v>110.21</v>
      </c>
      <c r="AW7" s="25">
        <v>109.39</v>
      </c>
      <c r="AX7" s="25">
        <v>83.85</v>
      </c>
      <c r="AY7" s="25">
        <v>367.55</v>
      </c>
      <c r="AZ7" s="25">
        <v>378.56</v>
      </c>
      <c r="BA7" s="25">
        <v>364.46</v>
      </c>
      <c r="BB7" s="25">
        <v>338.89</v>
      </c>
      <c r="BC7" s="25">
        <v>352.34</v>
      </c>
      <c r="BD7" s="25">
        <v>239.69</v>
      </c>
      <c r="BE7" s="25">
        <v>1018</v>
      </c>
      <c r="BF7" s="25">
        <v>970.52</v>
      </c>
      <c r="BG7" s="25">
        <v>1065.3900000000001</v>
      </c>
      <c r="BH7" s="25">
        <v>1079.95</v>
      </c>
      <c r="BI7" s="25">
        <v>1016.85</v>
      </c>
      <c r="BJ7" s="25">
        <v>418.68</v>
      </c>
      <c r="BK7" s="25">
        <v>395.68</v>
      </c>
      <c r="BL7" s="25">
        <v>403.72</v>
      </c>
      <c r="BM7" s="25">
        <v>400.21</v>
      </c>
      <c r="BN7" s="25">
        <v>391.13</v>
      </c>
      <c r="BO7" s="25">
        <v>264.86</v>
      </c>
      <c r="BP7" s="25">
        <v>84.89</v>
      </c>
      <c r="BQ7" s="25">
        <v>91.08</v>
      </c>
      <c r="BR7" s="25">
        <v>63.87</v>
      </c>
      <c r="BS7" s="25">
        <v>76.67</v>
      </c>
      <c r="BT7" s="25">
        <v>79.819999999999993</v>
      </c>
      <c r="BU7" s="25">
        <v>94.78</v>
      </c>
      <c r="BV7" s="25">
        <v>97.59</v>
      </c>
      <c r="BW7" s="25">
        <v>92.17</v>
      </c>
      <c r="BX7" s="25">
        <v>92.83</v>
      </c>
      <c r="BY7" s="25">
        <v>92.16</v>
      </c>
      <c r="BZ7" s="25">
        <v>97.59</v>
      </c>
      <c r="CA7" s="25">
        <v>308.77</v>
      </c>
      <c r="CB7" s="25">
        <v>287.8</v>
      </c>
      <c r="CC7" s="25">
        <v>383.13</v>
      </c>
      <c r="CD7" s="25">
        <v>343.52</v>
      </c>
      <c r="CE7" s="25">
        <v>355.08</v>
      </c>
      <c r="CF7" s="25">
        <v>181.3</v>
      </c>
      <c r="CG7" s="25">
        <v>181.71</v>
      </c>
      <c r="CH7" s="25">
        <v>188.51</v>
      </c>
      <c r="CI7" s="25">
        <v>189.43</v>
      </c>
      <c r="CJ7" s="25">
        <v>196.75</v>
      </c>
      <c r="CK7" s="25">
        <v>181.66</v>
      </c>
      <c r="CL7" s="25">
        <v>64.5</v>
      </c>
      <c r="CM7" s="25">
        <v>65.989999999999995</v>
      </c>
      <c r="CN7" s="25">
        <v>64.92</v>
      </c>
      <c r="CO7" s="25">
        <v>63.94</v>
      </c>
      <c r="CP7" s="25">
        <v>67.53</v>
      </c>
      <c r="CQ7" s="25">
        <v>55.89</v>
      </c>
      <c r="CR7" s="25">
        <v>55.72</v>
      </c>
      <c r="CS7" s="25">
        <v>55.31</v>
      </c>
      <c r="CT7" s="25">
        <v>55.14</v>
      </c>
      <c r="CU7" s="25">
        <v>54.99</v>
      </c>
      <c r="CV7" s="25">
        <v>60.21</v>
      </c>
      <c r="CW7" s="25">
        <v>83.41</v>
      </c>
      <c r="CX7" s="25">
        <v>84.22</v>
      </c>
      <c r="CY7" s="25">
        <v>83.68</v>
      </c>
      <c r="CZ7" s="25">
        <v>83.51</v>
      </c>
      <c r="DA7" s="25">
        <v>79.209999999999994</v>
      </c>
      <c r="DB7" s="25">
        <v>81.27</v>
      </c>
      <c r="DC7" s="25">
        <v>81.260000000000005</v>
      </c>
      <c r="DD7" s="25">
        <v>80.36</v>
      </c>
      <c r="DE7" s="25">
        <v>80.13</v>
      </c>
      <c r="DF7" s="25">
        <v>79.34</v>
      </c>
      <c r="DG7" s="25">
        <v>89.21</v>
      </c>
      <c r="DH7" s="25">
        <v>41.38</v>
      </c>
      <c r="DI7" s="25">
        <v>42.95</v>
      </c>
      <c r="DJ7" s="25">
        <v>43.61</v>
      </c>
      <c r="DK7" s="25">
        <v>44.63</v>
      </c>
      <c r="DL7" s="25">
        <v>45.47</v>
      </c>
      <c r="DM7" s="25">
        <v>50.63</v>
      </c>
      <c r="DN7" s="25">
        <v>51.29</v>
      </c>
      <c r="DO7" s="25">
        <v>52.2</v>
      </c>
      <c r="DP7" s="25">
        <v>52.7</v>
      </c>
      <c r="DQ7" s="25">
        <v>53.48</v>
      </c>
      <c r="DR7" s="25">
        <v>52.41</v>
      </c>
      <c r="DS7" s="25">
        <v>10.34</v>
      </c>
      <c r="DT7" s="25">
        <v>11.59</v>
      </c>
      <c r="DU7" s="25">
        <v>12.81</v>
      </c>
      <c r="DV7" s="25">
        <v>13.39</v>
      </c>
      <c r="DW7" s="25">
        <v>13.41</v>
      </c>
      <c r="DX7" s="25">
        <v>18.28</v>
      </c>
      <c r="DY7" s="25">
        <v>19.61</v>
      </c>
      <c r="DZ7" s="25">
        <v>20.73</v>
      </c>
      <c r="EA7" s="25">
        <v>22.86</v>
      </c>
      <c r="EB7" s="25">
        <v>24.31</v>
      </c>
      <c r="EC7" s="25">
        <v>26.78</v>
      </c>
      <c r="ED7" s="25">
        <v>1.44</v>
      </c>
      <c r="EE7" s="25">
        <v>1</v>
      </c>
      <c r="EF7" s="25">
        <v>1.1599999999999999</v>
      </c>
      <c r="EG7" s="25">
        <v>2.1</v>
      </c>
      <c r="EH7" s="25">
        <v>0.9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井川 大輝</cp:lastModifiedBy>
  <cp:lastPrinted>2026-02-25T04:31:01Z</cp:lastPrinted>
  <dcterms:created xsi:type="dcterms:W3CDTF">2025-12-12T09:09:26Z</dcterms:created>
  <dcterms:modified xsi:type="dcterms:W3CDTF">2026-03-06T00:32:42Z</dcterms:modified>
  <cp:category/>
</cp:coreProperties>
</file>