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gyomu\★業務係長\調査・報告・通知関係　★\後志総合振興局関係\★公営企業に係る「経営比較分析等」\R06年度決算「経営比較分析表」\R08.02.25【確認依頼：226（木）15時〆】公営企業に係る経営比較分析表（令和６年度決算）について\回答\"/>
    </mc:Choice>
  </mc:AlternateContent>
  <workbookProtection workbookAlgorithmName="SHA-512" workbookHashValue="WqSLQpMhubdy2lAl7hDguIr39PAnEWdOwJyp5vPrYxcKs3KmIB2ydsYLZcpXdRF1Rlcmy/6o8iMRanCWVhBTHA==" workbookSaltValue="8h6QJcigyIgQevcifTRCWg==" workbookSpinCount="100000" lockStructure="1"/>
  <bookViews>
    <workbookView xWindow="0" yWindow="0" windowWidth="14370" windowHeight="783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AT8" i="4"/>
  <c r="W8" i="4"/>
  <c r="P8" i="4"/>
  <c r="B6"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<sst xmlns="http://schemas.openxmlformats.org/spreadsheetml/2006/main" count="319" uniqueCount="115">
  <si>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</si>
  <si>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</si>
  <si>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</si>
  <si>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</si>
  <si>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</si>
  <si>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</si>
  <si>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</si>
  <si>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</si>
  <si>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</si>
  <si>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</si>
  <si>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</si>
  <si>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</si>
  <si>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</si>
  <si>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</si>
  <si>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</si>
  <si>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</si>
  <si>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</si>
  <si>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</si>
  <si>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</si>
  <si>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</si>
  <si>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</si>
  <si>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</si>
  <si>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</si>
  <si>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</si>
  <si>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</si>
  <si>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</si>
  <si>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</si>
  <si>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</si>
  <si>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</si>
  <si>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</si>
  <si>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</si>
  <si>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</si>
  <si>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</si>
  <si>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</si>
  <si>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</si>
  <si>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</si>
  <si>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</si>
  <si>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</si>
  <si>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</si>
  <si>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</si>
  <si>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</si>
  <si>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</si>
  <si>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</si>
  <si>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</si>
  <si>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</si>
  <si>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</si>
  <si>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</si>
  <si>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</si>
  <si>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</si>
  <si>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</si>
  <si>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</si>
  <si>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</si>
  <si>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</si>
  <si>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</si>
  <si>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</si>
  <si>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</si>
  <si>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</si>
  <si>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</si>
  <si>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</si>
  <si>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</si>
  <si>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</si>
  <si>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</si>
  <si>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</si>
  <si>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</si>
  <si>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</si>
  <si>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</si>
  <si>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</si>
  <si>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</si>
  <si>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</si>
  <si>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</si>
  <si>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</si>
  <si>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</si>
  <si>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</si>
  <si>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</si>
  <si>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</si>
  <si>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</si>
  <si>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</si>
  <si>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</si>
  <si>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</si>
  <si>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</si>
  <si>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</si>
  <si>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</si>
  <si>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</si>
  <si>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</si>
  <si>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</si>
  <si>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</si>
  <si>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</si>
  <si>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</si>
  <si>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</si>
  <si>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</si>
  <si>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</si>
  <si>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</si>
  <si>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</si>
  <si>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</si>
  <si>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</si>
  <si>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</si>
  <si>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余市町</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</si>
  <si>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</si>
  <si>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</si>
  <si>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</si>
  <si>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</si>
  <si>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</si>
  <si>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</si>
  <si>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</si>
  <si>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</si>
  <si>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</si>
  <si>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</si>
  <si>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</si>
  <si>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</si>
  <si>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</si>
  <si>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</si>
  <si>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</si>
  <si>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経常収支比率が100％を超え、経費回収率は平均値を上回っている状況ではあるものの、下水道事業供用開始から35年を経過しており、今後の更新需要に係る財源の確保が課題となっている。
　令和7年度からの広域化・共同化事業(し尿等の共同処理)の開始をはじめとして引き続き事業の効率化を進めるとともに、効率的な投資と維持管理費の削減を図り、持続可能な下水道事業の運営に努める。</t>
    <rPh sb="42" eb="47">
      <t>ゲスイドウジギョウ</t>
    </rPh>
    <rPh sb="128" eb="129">
      <t>ヒ</t>
    </rPh>
    <rPh sb="130" eb="131">
      <t>ツヅ</t>
    </rPh>
    <phoneticPr fontId="4"/>
  </si>
  <si>
    <t xml:space="preserve">・令和6年度から企業会計に移行したことにより、有形固定資産減価償却率は、平均値と比べ低い数値となっている。
・管渠老朽化率、管渠改善率については未だ更新時期が到来していないため0となっている。
</t>
    <phoneticPr fontId="4"/>
  </si>
  <si>
    <t xml:space="preserve">・経常収支比率は100%を超えており、使用料収入や一般会計からの繰入金等収入全体としては費用を適正に賄えていると言える。
・経費回収率は類似団体及び全国平均値と比べて高く100%に近い数値となっており、使用料収入で費用を賄うことができるよう引き続き経営の効率化に努める。
・流動比率は100%を大きく下回っているが、流動負債に占める翌年度償還分の企業債の影響が大きく、支払のための財源を確保する必要がある。
・企業債残高対事業規模比率は、平均値と比べ低い数値となっているものの、広域化・共同化事業に伴う施設整備や施設の老朽化による更新等、将来的な企業債の償還増が課題である。
・汚水処理原価は類似団体及び全国平均値と比べて高い数値となっているが、有収水量に比べ減価償却費が大きいことが原価を押し上げる要因となっている。
・水洗化率は類似団体平均とほぼ同値となっている。
</t>
    <rPh sb="56" eb="57">
      <t>イ</t>
    </rPh>
    <rPh sb="239" eb="242">
      <t>コウイキカ</t>
    </rPh>
    <rPh sb="243" eb="245">
      <t>キョウドウ</t>
    </rPh>
    <rPh sb="245" eb="246">
      <t>カ</t>
    </rPh>
    <rPh sb="246" eb="248">
      <t>ジギョウ</t>
    </rPh>
    <rPh sb="249" eb="250">
      <t>トモナ</t>
    </rPh>
    <rPh sb="251" eb="255">
      <t>シセツセイビ</t>
    </rPh>
    <rPh sb="256" eb="258">
      <t>シセツ</t>
    </rPh>
    <rPh sb="259" eb="262">
      <t>ロウキュウカ</t>
    </rPh>
    <rPh sb="265" eb="268">
      <t>コウシントウ</t>
    </rPh>
    <rPh sb="269" eb="271">
      <t>ショウライ</t>
    </rPh>
    <rPh sb="271" eb="272">
      <t>テキ</t>
    </rPh>
    <rPh sb="277" eb="279">
      <t>ショウカン</t>
    </rPh>
    <rPh sb="279" eb="280">
      <t>ゾウ</t>
    </rPh>
    <rPh sb="281" eb="283">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</si>
</sst>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08A-443D-86EE-49806B8BF0E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0.15</c:v>
                </c:pt>
              </c:numCache>
            </c:numRef>
          </c:val>
          <c:smooth val="0"/>
          <c:extLst>
            <c:ext xmlns:c16="http://schemas.microsoft.com/office/drawing/2014/chart" uri="{C3380CC4-5D6E-409C-BE32-E72D297353CC}">
              <c16:uniqueId val="{00000001-508A-443D-86EE-49806B8BF0E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55.17</c:v>
                </c:pt>
              </c:numCache>
            </c:numRef>
          </c:val>
          <c:extLst>
            <c:ext xmlns:c16="http://schemas.microsoft.com/office/drawing/2014/chart" uri="{C3380CC4-5D6E-409C-BE32-E72D297353CC}">
              <c16:uniqueId val="{00000000-E40F-48D1-80C9-0E3D48A66D0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56.85</c:v>
                </c:pt>
              </c:numCache>
            </c:numRef>
          </c:val>
          <c:smooth val="0"/>
          <c:extLst>
            <c:ext xmlns:c16="http://schemas.microsoft.com/office/drawing/2014/chart" uri="{C3380CC4-5D6E-409C-BE32-E72D297353CC}">
              <c16:uniqueId val="{00000001-E40F-48D1-80C9-0E3D48A66D0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90.29</c:v>
                </c:pt>
              </c:numCache>
            </c:numRef>
          </c:val>
          <c:extLst>
            <c:ext xmlns:c16="http://schemas.microsoft.com/office/drawing/2014/chart" uri="{C3380CC4-5D6E-409C-BE32-E72D297353CC}">
              <c16:uniqueId val="{00000000-9166-4EBC-AE53-C6F11057AC3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90.79</c:v>
                </c:pt>
              </c:numCache>
            </c:numRef>
          </c:val>
          <c:smooth val="0"/>
          <c:extLst>
            <c:ext xmlns:c16="http://schemas.microsoft.com/office/drawing/2014/chart" uri="{C3380CC4-5D6E-409C-BE32-E72D297353CC}">
              <c16:uniqueId val="{00000001-9166-4EBC-AE53-C6F11057AC3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102.17</c:v>
                </c:pt>
              </c:numCache>
            </c:numRef>
          </c:val>
          <c:extLst>
            <c:ext xmlns:c16="http://schemas.microsoft.com/office/drawing/2014/chart" uri="{C3380CC4-5D6E-409C-BE32-E72D297353CC}">
              <c16:uniqueId val="{00000000-2916-4772-916C-04C5D1C68EE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105.5</c:v>
                </c:pt>
              </c:numCache>
            </c:numRef>
          </c:val>
          <c:smooth val="0"/>
          <c:extLst>
            <c:ext xmlns:c16="http://schemas.microsoft.com/office/drawing/2014/chart" uri="{C3380CC4-5D6E-409C-BE32-E72D297353CC}">
              <c16:uniqueId val="{00000001-2916-4772-916C-04C5D1C68EE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3.75</c:v>
                </c:pt>
              </c:numCache>
            </c:numRef>
          </c:val>
          <c:extLst>
            <c:ext xmlns:c16="http://schemas.microsoft.com/office/drawing/2014/chart" uri="{C3380CC4-5D6E-409C-BE32-E72D297353CC}">
              <c16:uniqueId val="{00000000-49F0-4380-ADE3-35BFA93661E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28.47</c:v>
                </c:pt>
              </c:numCache>
            </c:numRef>
          </c:val>
          <c:smooth val="0"/>
          <c:extLst>
            <c:ext xmlns:c16="http://schemas.microsoft.com/office/drawing/2014/chart" uri="{C3380CC4-5D6E-409C-BE32-E72D297353CC}">
              <c16:uniqueId val="{00000001-49F0-4380-ADE3-35BFA93661E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10B-436A-B83C-77C0EB21370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1.87</c:v>
                </c:pt>
              </c:numCache>
            </c:numRef>
          </c:val>
          <c:smooth val="0"/>
          <c:extLst>
            <c:ext xmlns:c16="http://schemas.microsoft.com/office/drawing/2014/chart" uri="{C3380CC4-5D6E-409C-BE32-E72D297353CC}">
              <c16:uniqueId val="{00000001-410B-436A-B83C-77C0EB21370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13D-4B00-A43D-1AF9D66DCF4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16.91</c:v>
                </c:pt>
              </c:numCache>
            </c:numRef>
          </c:val>
          <c:smooth val="0"/>
          <c:extLst>
            <c:ext xmlns:c16="http://schemas.microsoft.com/office/drawing/2014/chart" uri="{C3380CC4-5D6E-409C-BE32-E72D297353CC}">
              <c16:uniqueId val="{00000001-913D-4B00-A43D-1AF9D66DCF4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35.909999999999997</c:v>
                </c:pt>
              </c:numCache>
            </c:numRef>
          </c:val>
          <c:extLst>
            <c:ext xmlns:c16="http://schemas.microsoft.com/office/drawing/2014/chart" uri="{C3380CC4-5D6E-409C-BE32-E72D297353CC}">
              <c16:uniqueId val="{00000000-FE13-436B-B0F9-F3CA915C2E9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73.930000000000007</c:v>
                </c:pt>
              </c:numCache>
            </c:numRef>
          </c:val>
          <c:smooth val="0"/>
          <c:extLst>
            <c:ext xmlns:c16="http://schemas.microsoft.com/office/drawing/2014/chart" uri="{C3380CC4-5D6E-409C-BE32-E72D297353CC}">
              <c16:uniqueId val="{00000001-FE13-436B-B0F9-F3CA915C2E9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472.92</c:v>
                </c:pt>
              </c:numCache>
            </c:numRef>
          </c:val>
          <c:extLst>
            <c:ext xmlns:c16="http://schemas.microsoft.com/office/drawing/2014/chart" uri="{C3380CC4-5D6E-409C-BE32-E72D297353CC}">
              <c16:uniqueId val="{00000000-C063-4D25-BFCD-9DA927E533A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795.22</c:v>
                </c:pt>
              </c:numCache>
            </c:numRef>
          </c:val>
          <c:smooth val="0"/>
          <c:extLst>
            <c:ext xmlns:c16="http://schemas.microsoft.com/office/drawing/2014/chart" uri="{C3380CC4-5D6E-409C-BE32-E72D297353CC}">
              <c16:uniqueId val="{00000001-C063-4D25-BFCD-9DA927E533A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99.81</c:v>
                </c:pt>
              </c:numCache>
            </c:numRef>
          </c:val>
          <c:extLst>
            <c:ext xmlns:c16="http://schemas.microsoft.com/office/drawing/2014/chart" uri="{C3380CC4-5D6E-409C-BE32-E72D297353CC}">
              <c16:uniqueId val="{00000000-AD36-49B8-A3CB-02C8BB4E5DF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90.78</c:v>
                </c:pt>
              </c:numCache>
            </c:numRef>
          </c:val>
          <c:smooth val="0"/>
          <c:extLst>
            <c:ext xmlns:c16="http://schemas.microsoft.com/office/drawing/2014/chart" uri="{C3380CC4-5D6E-409C-BE32-E72D297353CC}">
              <c16:uniqueId val="{00000001-AD36-49B8-A3CB-02C8BB4E5DF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206.28</c:v>
                </c:pt>
              </c:numCache>
            </c:numRef>
          </c:val>
          <c:extLst>
            <c:ext xmlns:c16="http://schemas.microsoft.com/office/drawing/2014/chart" uri="{C3380CC4-5D6E-409C-BE32-E72D297353CC}">
              <c16:uniqueId val="{00000000-88F5-4F15-AEBC-F1ECB8BEBD6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170.83</c:v>
                </c:pt>
              </c:numCache>
            </c:numRef>
          </c:val>
          <c:smooth val="0"/>
          <c:extLst>
            <c:ext xmlns:c16="http://schemas.microsoft.com/office/drawing/2014/chart" uri="{C3380CC4-5D6E-409C-BE32-E72D297353CC}">
              <c16:uniqueId val="{00000001-88F5-4F15-AEBC-F1ECB8BEBD6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O6"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北海道　余市町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Cc1</v>
      </c>
      <c r="X8" s="64"/>
      <c r="Y8" s="64"/>
      <c r="Z8" s="64"/>
      <c r="AA8" s="64"/>
      <c r="AB8" s="64"/>
      <c r="AC8" s="64"/>
      <c r="AD8" s="65" t="str">
        <f>データ!$M$6</f>
        <v>非設置</v>
      </c>
      <c r="AE8" s="65"/>
      <c r="AF8" s="65"/>
      <c r="AG8" s="65"/>
      <c r="AH8" s="65"/>
      <c r="AI8" s="65"/>
      <c r="AJ8" s="65"/>
      <c r="AK8" s="3"/>
      <c r="AL8" s="45">
        <f>データ!S6</f>
        <v>16954</v>
      </c>
      <c r="AM8" s="45"/>
      <c r="AN8" s="45"/>
      <c r="AO8" s="45"/>
      <c r="AP8" s="45"/>
      <c r="AQ8" s="45"/>
      <c r="AR8" s="45"/>
      <c r="AS8" s="45"/>
      <c r="AT8" s="44">
        <f>データ!T6</f>
        <v>140.62</v>
      </c>
      <c r="AU8" s="44"/>
      <c r="AV8" s="44"/>
      <c r="AW8" s="44"/>
      <c r="AX8" s="44"/>
      <c r="AY8" s="44"/>
      <c r="AZ8" s="44"/>
      <c r="BA8" s="44"/>
      <c r="BB8" s="44">
        <f>データ!U6</f>
        <v>120.57</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51.39</v>
      </c>
      <c r="J10" s="44"/>
      <c r="K10" s="44"/>
      <c r="L10" s="44"/>
      <c r="M10" s="44"/>
      <c r="N10" s="44"/>
      <c r="O10" s="44"/>
      <c r="P10" s="44">
        <f>データ!P6</f>
        <v>82.07</v>
      </c>
      <c r="Q10" s="44"/>
      <c r="R10" s="44"/>
      <c r="S10" s="44"/>
      <c r="T10" s="44"/>
      <c r="U10" s="44"/>
      <c r="V10" s="44"/>
      <c r="W10" s="44">
        <f>データ!Q6</f>
        <v>69.42</v>
      </c>
      <c r="X10" s="44"/>
      <c r="Y10" s="44"/>
      <c r="Z10" s="44"/>
      <c r="AA10" s="44"/>
      <c r="AB10" s="44"/>
      <c r="AC10" s="44"/>
      <c r="AD10" s="45">
        <f>データ!R6</f>
        <v>4300</v>
      </c>
      <c r="AE10" s="45"/>
      <c r="AF10" s="45"/>
      <c r="AG10" s="45"/>
      <c r="AH10" s="45"/>
      <c r="AI10" s="45"/>
      <c r="AJ10" s="45"/>
      <c r="AK10" s="2"/>
      <c r="AL10" s="45">
        <f>データ!V6</f>
        <v>13812</v>
      </c>
      <c r="AM10" s="45"/>
      <c r="AN10" s="45"/>
      <c r="AO10" s="45"/>
      <c r="AP10" s="45"/>
      <c r="AQ10" s="45"/>
      <c r="AR10" s="45"/>
      <c r="AS10" s="45"/>
      <c r="AT10" s="44">
        <f>データ!W6</f>
        <v>5.51</v>
      </c>
      <c r="AU10" s="44"/>
      <c r="AV10" s="44"/>
      <c r="AW10" s="44"/>
      <c r="AX10" s="44"/>
      <c r="AY10" s="44"/>
      <c r="AZ10" s="44"/>
      <c r="BA10" s="44"/>
      <c r="BB10" s="44">
        <f>データ!X6</f>
        <v>2506.7199999999998</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IF8gNMtIVt5jazTnujwhpnlFchvnOakbQ7uiAvmdhW9/IDgAl24V1V6Qu7jlidp/DZgV76YrB618Q8pKQ8WT8Q==" saltValue="sz+4Z7SxPfJ5cVRq22tSW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14087</v>
      </c>
      <c r="D6" s="19">
        <f t="shared" si="3"/>
        <v>46</v>
      </c>
      <c r="E6" s="19">
        <f t="shared" si="3"/>
        <v>17</v>
      </c>
      <c r="F6" s="19">
        <f t="shared" si="3"/>
        <v>1</v>
      </c>
      <c r="G6" s="19">
        <f t="shared" si="3"/>
        <v>0</v>
      </c>
      <c r="H6" s="19" t="str">
        <f t="shared" si="3"/>
        <v>北海道　余市町</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51.39</v>
      </c>
      <c r="P6" s="20">
        <f t="shared" si="3"/>
        <v>82.07</v>
      </c>
      <c r="Q6" s="20">
        <f t="shared" si="3"/>
        <v>69.42</v>
      </c>
      <c r="R6" s="20">
        <f t="shared" si="3"/>
        <v>4300</v>
      </c>
      <c r="S6" s="20">
        <f t="shared" si="3"/>
        <v>16954</v>
      </c>
      <c r="T6" s="20">
        <f t="shared" si="3"/>
        <v>140.62</v>
      </c>
      <c r="U6" s="20">
        <f t="shared" si="3"/>
        <v>120.57</v>
      </c>
      <c r="V6" s="20">
        <f t="shared" si="3"/>
        <v>13812</v>
      </c>
      <c r="W6" s="20">
        <f t="shared" si="3"/>
        <v>5.51</v>
      </c>
      <c r="X6" s="20">
        <f t="shared" si="3"/>
        <v>2506.7199999999998</v>
      </c>
      <c r="Y6" s="21" t="str">
        <f>IF(Y7="",NA(),Y7)</f>
        <v>-</v>
      </c>
      <c r="Z6" s="21" t="str">
        <f t="shared" ref="Z6:AH6" si="4">IF(Z7="",NA(),Z7)</f>
        <v>-</v>
      </c>
      <c r="AA6" s="21" t="str">
        <f t="shared" si="4"/>
        <v>-</v>
      </c>
      <c r="AB6" s="21" t="str">
        <f t="shared" si="4"/>
        <v>-</v>
      </c>
      <c r="AC6" s="21">
        <f t="shared" si="4"/>
        <v>102.17</v>
      </c>
      <c r="AD6" s="21" t="str">
        <f t="shared" si="4"/>
        <v>-</v>
      </c>
      <c r="AE6" s="21" t="str">
        <f t="shared" si="4"/>
        <v>-</v>
      </c>
      <c r="AF6" s="21" t="str">
        <f t="shared" si="4"/>
        <v>-</v>
      </c>
      <c r="AG6" s="21" t="str">
        <f t="shared" si="4"/>
        <v>-</v>
      </c>
      <c r="AH6" s="21">
        <f t="shared" si="4"/>
        <v>105.5</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16.91</v>
      </c>
      <c r="AT6" s="20" t="str">
        <f>IF(AT7="","",IF(AT7="-","【-】","【"&amp;SUBSTITUTE(TEXT(AT7,"#,##0.00"),"-","△")&amp;"】"))</f>
        <v>【3.12】</v>
      </c>
      <c r="AU6" s="21" t="str">
        <f>IF(AU7="",NA(),AU7)</f>
        <v>-</v>
      </c>
      <c r="AV6" s="21" t="str">
        <f t="shared" ref="AV6:BD6" si="6">IF(AV7="",NA(),AV7)</f>
        <v>-</v>
      </c>
      <c r="AW6" s="21" t="str">
        <f t="shared" si="6"/>
        <v>-</v>
      </c>
      <c r="AX6" s="21" t="str">
        <f t="shared" si="6"/>
        <v>-</v>
      </c>
      <c r="AY6" s="21">
        <f t="shared" si="6"/>
        <v>35.909999999999997</v>
      </c>
      <c r="AZ6" s="21" t="str">
        <f t="shared" si="6"/>
        <v>-</v>
      </c>
      <c r="BA6" s="21" t="str">
        <f t="shared" si="6"/>
        <v>-</v>
      </c>
      <c r="BB6" s="21" t="str">
        <f t="shared" si="6"/>
        <v>-</v>
      </c>
      <c r="BC6" s="21" t="str">
        <f t="shared" si="6"/>
        <v>-</v>
      </c>
      <c r="BD6" s="21">
        <f t="shared" si="6"/>
        <v>73.930000000000007</v>
      </c>
      <c r="BE6" s="20" t="str">
        <f>IF(BE7="","",IF(BE7="-","【-】","【"&amp;SUBSTITUTE(TEXT(BE7,"#,##0.00"),"-","△")&amp;"】"))</f>
        <v>【82.75】</v>
      </c>
      <c r="BF6" s="21" t="str">
        <f>IF(BF7="",NA(),BF7)</f>
        <v>-</v>
      </c>
      <c r="BG6" s="21" t="str">
        <f t="shared" ref="BG6:BO6" si="7">IF(BG7="",NA(),BG7)</f>
        <v>-</v>
      </c>
      <c r="BH6" s="21" t="str">
        <f t="shared" si="7"/>
        <v>-</v>
      </c>
      <c r="BI6" s="21" t="str">
        <f t="shared" si="7"/>
        <v>-</v>
      </c>
      <c r="BJ6" s="21">
        <f t="shared" si="7"/>
        <v>472.92</v>
      </c>
      <c r="BK6" s="21" t="str">
        <f t="shared" si="7"/>
        <v>-</v>
      </c>
      <c r="BL6" s="21" t="str">
        <f t="shared" si="7"/>
        <v>-</v>
      </c>
      <c r="BM6" s="21" t="str">
        <f t="shared" si="7"/>
        <v>-</v>
      </c>
      <c r="BN6" s="21" t="str">
        <f t="shared" si="7"/>
        <v>-</v>
      </c>
      <c r="BO6" s="21">
        <f t="shared" si="7"/>
        <v>795.22</v>
      </c>
      <c r="BP6" s="20" t="str">
        <f>IF(BP7="","",IF(BP7="-","【-】","【"&amp;SUBSTITUTE(TEXT(BP7,"#,##0.00"),"-","△")&amp;"】"))</f>
        <v>【602.56】</v>
      </c>
      <c r="BQ6" s="21" t="str">
        <f>IF(BQ7="",NA(),BQ7)</f>
        <v>-</v>
      </c>
      <c r="BR6" s="21" t="str">
        <f t="shared" ref="BR6:BZ6" si="8">IF(BR7="",NA(),BR7)</f>
        <v>-</v>
      </c>
      <c r="BS6" s="21" t="str">
        <f t="shared" si="8"/>
        <v>-</v>
      </c>
      <c r="BT6" s="21" t="str">
        <f t="shared" si="8"/>
        <v>-</v>
      </c>
      <c r="BU6" s="21">
        <f t="shared" si="8"/>
        <v>99.81</v>
      </c>
      <c r="BV6" s="21" t="str">
        <f t="shared" si="8"/>
        <v>-</v>
      </c>
      <c r="BW6" s="21" t="str">
        <f t="shared" si="8"/>
        <v>-</v>
      </c>
      <c r="BX6" s="21" t="str">
        <f t="shared" si="8"/>
        <v>-</v>
      </c>
      <c r="BY6" s="21" t="str">
        <f t="shared" si="8"/>
        <v>-</v>
      </c>
      <c r="BZ6" s="21">
        <f t="shared" si="8"/>
        <v>90.78</v>
      </c>
      <c r="CA6" s="20" t="str">
        <f>IF(CA7="","",IF(CA7="-","【-】","【"&amp;SUBSTITUTE(TEXT(CA7,"#,##0.00"),"-","△")&amp;"】"))</f>
        <v>【97.94】</v>
      </c>
      <c r="CB6" s="21" t="str">
        <f>IF(CB7="",NA(),CB7)</f>
        <v>-</v>
      </c>
      <c r="CC6" s="21" t="str">
        <f t="shared" ref="CC6:CK6" si="9">IF(CC7="",NA(),CC7)</f>
        <v>-</v>
      </c>
      <c r="CD6" s="21" t="str">
        <f t="shared" si="9"/>
        <v>-</v>
      </c>
      <c r="CE6" s="21" t="str">
        <f t="shared" si="9"/>
        <v>-</v>
      </c>
      <c r="CF6" s="21">
        <f t="shared" si="9"/>
        <v>206.28</v>
      </c>
      <c r="CG6" s="21" t="str">
        <f t="shared" si="9"/>
        <v>-</v>
      </c>
      <c r="CH6" s="21" t="str">
        <f t="shared" si="9"/>
        <v>-</v>
      </c>
      <c r="CI6" s="21" t="str">
        <f t="shared" si="9"/>
        <v>-</v>
      </c>
      <c r="CJ6" s="21" t="str">
        <f t="shared" si="9"/>
        <v>-</v>
      </c>
      <c r="CK6" s="21">
        <f t="shared" si="9"/>
        <v>170.83</v>
      </c>
      <c r="CL6" s="20" t="str">
        <f>IF(CL7="","",IF(CL7="-","【-】","【"&amp;SUBSTITUTE(TEXT(CL7,"#,##0.00"),"-","△")&amp;"】"))</f>
        <v>【140.98】</v>
      </c>
      <c r="CM6" s="21" t="str">
        <f>IF(CM7="",NA(),CM7)</f>
        <v>-</v>
      </c>
      <c r="CN6" s="21" t="str">
        <f t="shared" ref="CN6:CV6" si="10">IF(CN7="",NA(),CN7)</f>
        <v>-</v>
      </c>
      <c r="CO6" s="21" t="str">
        <f t="shared" si="10"/>
        <v>-</v>
      </c>
      <c r="CP6" s="21" t="str">
        <f t="shared" si="10"/>
        <v>-</v>
      </c>
      <c r="CQ6" s="21">
        <f t="shared" si="10"/>
        <v>55.17</v>
      </c>
      <c r="CR6" s="21" t="str">
        <f t="shared" si="10"/>
        <v>-</v>
      </c>
      <c r="CS6" s="21" t="str">
        <f t="shared" si="10"/>
        <v>-</v>
      </c>
      <c r="CT6" s="21" t="str">
        <f t="shared" si="10"/>
        <v>-</v>
      </c>
      <c r="CU6" s="21" t="str">
        <f t="shared" si="10"/>
        <v>-</v>
      </c>
      <c r="CV6" s="21">
        <f t="shared" si="10"/>
        <v>56.85</v>
      </c>
      <c r="CW6" s="20" t="str">
        <f>IF(CW7="","",IF(CW7="-","【-】","【"&amp;SUBSTITUTE(TEXT(CW7,"#,##0.00"),"-","△")&amp;"】"))</f>
        <v>【60.13】</v>
      </c>
      <c r="CX6" s="21" t="str">
        <f>IF(CX7="",NA(),CX7)</f>
        <v>-</v>
      </c>
      <c r="CY6" s="21" t="str">
        <f t="shared" ref="CY6:DG6" si="11">IF(CY7="",NA(),CY7)</f>
        <v>-</v>
      </c>
      <c r="CZ6" s="21" t="str">
        <f t="shared" si="11"/>
        <v>-</v>
      </c>
      <c r="DA6" s="21" t="str">
        <f t="shared" si="11"/>
        <v>-</v>
      </c>
      <c r="DB6" s="21">
        <f t="shared" si="11"/>
        <v>90.29</v>
      </c>
      <c r="DC6" s="21" t="str">
        <f t="shared" si="11"/>
        <v>-</v>
      </c>
      <c r="DD6" s="21" t="str">
        <f t="shared" si="11"/>
        <v>-</v>
      </c>
      <c r="DE6" s="21" t="str">
        <f t="shared" si="11"/>
        <v>-</v>
      </c>
      <c r="DF6" s="21" t="str">
        <f t="shared" si="11"/>
        <v>-</v>
      </c>
      <c r="DG6" s="21">
        <f t="shared" si="11"/>
        <v>90.79</v>
      </c>
      <c r="DH6" s="20" t="str">
        <f>IF(DH7="","",IF(DH7="-","【-】","【"&amp;SUBSTITUTE(TEXT(DH7,"#,##0.00"),"-","△")&amp;"】"))</f>
        <v>【96.00】</v>
      </c>
      <c r="DI6" s="21" t="str">
        <f>IF(DI7="",NA(),DI7)</f>
        <v>-</v>
      </c>
      <c r="DJ6" s="21" t="str">
        <f t="shared" ref="DJ6:DR6" si="12">IF(DJ7="",NA(),DJ7)</f>
        <v>-</v>
      </c>
      <c r="DK6" s="21" t="str">
        <f t="shared" si="12"/>
        <v>-</v>
      </c>
      <c r="DL6" s="21" t="str">
        <f t="shared" si="12"/>
        <v>-</v>
      </c>
      <c r="DM6" s="21">
        <f t="shared" si="12"/>
        <v>3.75</v>
      </c>
      <c r="DN6" s="21" t="str">
        <f t="shared" si="12"/>
        <v>-</v>
      </c>
      <c r="DO6" s="21" t="str">
        <f t="shared" si="12"/>
        <v>-</v>
      </c>
      <c r="DP6" s="21" t="str">
        <f t="shared" si="12"/>
        <v>-</v>
      </c>
      <c r="DQ6" s="21" t="str">
        <f t="shared" si="12"/>
        <v>-</v>
      </c>
      <c r="DR6" s="21">
        <f t="shared" si="12"/>
        <v>28.47</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1.87</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0.15</v>
      </c>
      <c r="EO6" s="20" t="str">
        <f>IF(EO7="","",IF(EO7="-","【-】","【"&amp;SUBSTITUTE(TEXT(EO7,"#,##0.00"),"-","△")&amp;"】"))</f>
        <v>【0.19】</v>
      </c>
    </row>
    <row r="7" spans="1:148" s="22" customFormat="1" x14ac:dyDescent="0.15">
      <c r="A7" s="14"/>
      <c r="B7" s="23">
        <v>2024</v>
      </c>
      <c r="C7" s="23">
        <v>14087</v>
      </c>
      <c r="D7" s="23">
        <v>46</v>
      </c>
      <c r="E7" s="23">
        <v>17</v>
      </c>
      <c r="F7" s="23">
        <v>1</v>
      </c>
      <c r="G7" s="23">
        <v>0</v>
      </c>
      <c r="H7" s="23" t="s">
        <v>96</v>
      </c>
      <c r="I7" s="23" t="s">
        <v>97</v>
      </c>
      <c r="J7" s="23" t="s">
        <v>98</v>
      </c>
      <c r="K7" s="23" t="s">
        <v>99</v>
      </c>
      <c r="L7" s="23" t="s">
        <v>100</v>
      </c>
      <c r="M7" s="23" t="s">
        <v>101</v>
      </c>
      <c r="N7" s="24" t="s">
        <v>102</v>
      </c>
      <c r="O7" s="24">
        <v>51.39</v>
      </c>
      <c r="P7" s="24">
        <v>82.07</v>
      </c>
      <c r="Q7" s="24">
        <v>69.42</v>
      </c>
      <c r="R7" s="24">
        <v>4300</v>
      </c>
      <c r="S7" s="24">
        <v>16954</v>
      </c>
      <c r="T7" s="24">
        <v>140.62</v>
      </c>
      <c r="U7" s="24">
        <v>120.57</v>
      </c>
      <c r="V7" s="24">
        <v>13812</v>
      </c>
      <c r="W7" s="24">
        <v>5.51</v>
      </c>
      <c r="X7" s="24">
        <v>2506.7199999999998</v>
      </c>
      <c r="Y7" s="24" t="s">
        <v>102</v>
      </c>
      <c r="Z7" s="24" t="s">
        <v>102</v>
      </c>
      <c r="AA7" s="24" t="s">
        <v>102</v>
      </c>
      <c r="AB7" s="24" t="s">
        <v>102</v>
      </c>
      <c r="AC7" s="24">
        <v>102.17</v>
      </c>
      <c r="AD7" s="24" t="s">
        <v>102</v>
      </c>
      <c r="AE7" s="24" t="s">
        <v>102</v>
      </c>
      <c r="AF7" s="24" t="s">
        <v>102</v>
      </c>
      <c r="AG7" s="24" t="s">
        <v>102</v>
      </c>
      <c r="AH7" s="24">
        <v>105.5</v>
      </c>
      <c r="AI7" s="24">
        <v>105.36</v>
      </c>
      <c r="AJ7" s="24" t="s">
        <v>102</v>
      </c>
      <c r="AK7" s="24" t="s">
        <v>102</v>
      </c>
      <c r="AL7" s="24" t="s">
        <v>102</v>
      </c>
      <c r="AM7" s="24" t="s">
        <v>102</v>
      </c>
      <c r="AN7" s="24">
        <v>0</v>
      </c>
      <c r="AO7" s="24" t="s">
        <v>102</v>
      </c>
      <c r="AP7" s="24" t="s">
        <v>102</v>
      </c>
      <c r="AQ7" s="24" t="s">
        <v>102</v>
      </c>
      <c r="AR7" s="24" t="s">
        <v>102</v>
      </c>
      <c r="AS7" s="24">
        <v>16.91</v>
      </c>
      <c r="AT7" s="24">
        <v>3.12</v>
      </c>
      <c r="AU7" s="24" t="s">
        <v>102</v>
      </c>
      <c r="AV7" s="24" t="s">
        <v>102</v>
      </c>
      <c r="AW7" s="24" t="s">
        <v>102</v>
      </c>
      <c r="AX7" s="24" t="s">
        <v>102</v>
      </c>
      <c r="AY7" s="24">
        <v>35.909999999999997</v>
      </c>
      <c r="AZ7" s="24" t="s">
        <v>102</v>
      </c>
      <c r="BA7" s="24" t="s">
        <v>102</v>
      </c>
      <c r="BB7" s="24" t="s">
        <v>102</v>
      </c>
      <c r="BC7" s="24" t="s">
        <v>102</v>
      </c>
      <c r="BD7" s="24">
        <v>73.930000000000007</v>
      </c>
      <c r="BE7" s="24">
        <v>82.75</v>
      </c>
      <c r="BF7" s="24" t="s">
        <v>102</v>
      </c>
      <c r="BG7" s="24" t="s">
        <v>102</v>
      </c>
      <c r="BH7" s="24" t="s">
        <v>102</v>
      </c>
      <c r="BI7" s="24" t="s">
        <v>102</v>
      </c>
      <c r="BJ7" s="24">
        <v>472.92</v>
      </c>
      <c r="BK7" s="24" t="s">
        <v>102</v>
      </c>
      <c r="BL7" s="24" t="s">
        <v>102</v>
      </c>
      <c r="BM7" s="24" t="s">
        <v>102</v>
      </c>
      <c r="BN7" s="24" t="s">
        <v>102</v>
      </c>
      <c r="BO7" s="24">
        <v>795.22</v>
      </c>
      <c r="BP7" s="24">
        <v>602.55999999999995</v>
      </c>
      <c r="BQ7" s="24" t="s">
        <v>102</v>
      </c>
      <c r="BR7" s="24" t="s">
        <v>102</v>
      </c>
      <c r="BS7" s="24" t="s">
        <v>102</v>
      </c>
      <c r="BT7" s="24" t="s">
        <v>102</v>
      </c>
      <c r="BU7" s="24">
        <v>99.81</v>
      </c>
      <c r="BV7" s="24" t="s">
        <v>102</v>
      </c>
      <c r="BW7" s="24" t="s">
        <v>102</v>
      </c>
      <c r="BX7" s="24" t="s">
        <v>102</v>
      </c>
      <c r="BY7" s="24" t="s">
        <v>102</v>
      </c>
      <c r="BZ7" s="24">
        <v>90.78</v>
      </c>
      <c r="CA7" s="24">
        <v>97.94</v>
      </c>
      <c r="CB7" s="24" t="s">
        <v>102</v>
      </c>
      <c r="CC7" s="24" t="s">
        <v>102</v>
      </c>
      <c r="CD7" s="24" t="s">
        <v>102</v>
      </c>
      <c r="CE7" s="24" t="s">
        <v>102</v>
      </c>
      <c r="CF7" s="24">
        <v>206.28</v>
      </c>
      <c r="CG7" s="24" t="s">
        <v>102</v>
      </c>
      <c r="CH7" s="24" t="s">
        <v>102</v>
      </c>
      <c r="CI7" s="24" t="s">
        <v>102</v>
      </c>
      <c r="CJ7" s="24" t="s">
        <v>102</v>
      </c>
      <c r="CK7" s="24">
        <v>170.83</v>
      </c>
      <c r="CL7" s="24">
        <v>140.97999999999999</v>
      </c>
      <c r="CM7" s="24" t="s">
        <v>102</v>
      </c>
      <c r="CN7" s="24" t="s">
        <v>102</v>
      </c>
      <c r="CO7" s="24" t="s">
        <v>102</v>
      </c>
      <c r="CP7" s="24" t="s">
        <v>102</v>
      </c>
      <c r="CQ7" s="24">
        <v>55.17</v>
      </c>
      <c r="CR7" s="24" t="s">
        <v>102</v>
      </c>
      <c r="CS7" s="24" t="s">
        <v>102</v>
      </c>
      <c r="CT7" s="24" t="s">
        <v>102</v>
      </c>
      <c r="CU7" s="24" t="s">
        <v>102</v>
      </c>
      <c r="CV7" s="24">
        <v>56.85</v>
      </c>
      <c r="CW7" s="24">
        <v>60.13</v>
      </c>
      <c r="CX7" s="24" t="s">
        <v>102</v>
      </c>
      <c r="CY7" s="24" t="s">
        <v>102</v>
      </c>
      <c r="CZ7" s="24" t="s">
        <v>102</v>
      </c>
      <c r="DA7" s="24" t="s">
        <v>102</v>
      </c>
      <c r="DB7" s="24">
        <v>90.29</v>
      </c>
      <c r="DC7" s="24" t="s">
        <v>102</v>
      </c>
      <c r="DD7" s="24" t="s">
        <v>102</v>
      </c>
      <c r="DE7" s="24" t="s">
        <v>102</v>
      </c>
      <c r="DF7" s="24" t="s">
        <v>102</v>
      </c>
      <c r="DG7" s="24">
        <v>90.79</v>
      </c>
      <c r="DH7" s="24">
        <v>96</v>
      </c>
      <c r="DI7" s="24" t="s">
        <v>102</v>
      </c>
      <c r="DJ7" s="24" t="s">
        <v>102</v>
      </c>
      <c r="DK7" s="24" t="s">
        <v>102</v>
      </c>
      <c r="DL7" s="24" t="s">
        <v>102</v>
      </c>
      <c r="DM7" s="24">
        <v>3.75</v>
      </c>
      <c r="DN7" s="24" t="s">
        <v>102</v>
      </c>
      <c r="DO7" s="24" t="s">
        <v>102</v>
      </c>
      <c r="DP7" s="24" t="s">
        <v>102</v>
      </c>
      <c r="DQ7" s="24" t="s">
        <v>102</v>
      </c>
      <c r="DR7" s="24">
        <v>28.47</v>
      </c>
      <c r="DS7" s="24">
        <v>42.2</v>
      </c>
      <c r="DT7" s="24" t="s">
        <v>102</v>
      </c>
      <c r="DU7" s="24" t="s">
        <v>102</v>
      </c>
      <c r="DV7" s="24" t="s">
        <v>102</v>
      </c>
      <c r="DW7" s="24" t="s">
        <v>102</v>
      </c>
      <c r="DX7" s="24">
        <v>0</v>
      </c>
      <c r="DY7" s="24" t="s">
        <v>102</v>
      </c>
      <c r="DZ7" s="24" t="s">
        <v>102</v>
      </c>
      <c r="EA7" s="24" t="s">
        <v>102</v>
      </c>
      <c r="EB7" s="24" t="s">
        <v>102</v>
      </c>
      <c r="EC7" s="24">
        <v>1.87</v>
      </c>
      <c r="ED7" s="24">
        <v>9.4600000000000009</v>
      </c>
      <c r="EE7" s="24" t="s">
        <v>102</v>
      </c>
      <c r="EF7" s="24" t="s">
        <v>102</v>
      </c>
      <c r="EG7" s="24" t="s">
        <v>102</v>
      </c>
      <c r="EH7" s="24" t="s">
        <v>102</v>
      </c>
      <c r="EI7" s="24">
        <v>0</v>
      </c>
      <c r="EJ7" s="24" t="s">
        <v>102</v>
      </c>
      <c r="EK7" s="24" t="s">
        <v>102</v>
      </c>
      <c r="EL7" s="24" t="s">
        <v>102</v>
      </c>
      <c r="EM7" s="24" t="s">
        <v>102</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澤田 辰哉</cp:lastModifiedBy>
  <cp:lastPrinted>2026-01-30T07:40:13Z</cp:lastPrinted>
  <dcterms:created xsi:type="dcterms:W3CDTF">2025-12-23T05:55:42Z</dcterms:created>
  <dcterms:modified xsi:type="dcterms:W3CDTF">2026-02-25T02:56:53Z</dcterms:modified>
  <cp:category/>
</cp:coreProperties>
</file>