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mc:AlternateContent xmlns:mc="http://schemas.openxmlformats.org/markup-compatibility/2006">
    <mc:Choice Requires="x15">
      <x15ac:absPath xmlns:x15ac="http://schemas.microsoft.com/office/spreadsheetml/2010/11/ac" url="Z:\新業務\後志総合振興局調査もの\【経営比較分析表】\R3（R2決算）\030 提出\"/>
    </mc:Choice>
  </mc:AlternateContent>
  <xr:revisionPtr revIDLastSave="0" documentId="13_ncr:1_{4E8D8725-EE79-40CA-A727-9BB9AF14572F}" xr6:coauthVersionLast="45" xr6:coauthVersionMax="45" xr10:uidLastSave="{00000000-0000-0000-0000-000000000000}"/>
  <workbookProtection workbookAlgorithmName="SHA-512" workbookHashValue="Ch/l01tlpp7mevfGiL8Rp6oP/0vU4oa59Smpt+0z8O41VkZZrs5StG+DUpiri7mqejWjN1DNfNdyUJq+mFhNwQ==" workbookSaltValue="xgh6qp4js7VcpvJgqaYh0g==" workbookSpinCount="100000" lockStructure="1"/>
  <bookViews>
    <workbookView xWindow="-120" yWindow="-120" windowWidth="20730" windowHeight="1131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AL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<sst xmlns="http://schemas.openxmlformats.org/spreadsheetml/2006/main" count="228" uniqueCount="113">
  <si>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経営比較分析表（令和2年度決算）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</si>
  <si>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</si>
  <si>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</si>
  <si>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</si>
  <si>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</si>
  <si>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</si>
  <si>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</si>
  <si>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</si>
  <si>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</si>
  <si>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</si>
  <si>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</si>
  <si>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</si>
  <si>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</si>
  <si>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</si>
  <si>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</si>
  <si>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</si>
  <si>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</si>
  <si>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</si>
  <si>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</si>
  <si>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</si>
  <si>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</si>
  <si>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</si>
  <si>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</si>
  <si>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</si>
  <si>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</si>
  <si>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</si>
  <si>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</si>
  <si>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</si>
  <si>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</si>
  <si>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</si>
  <si>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</si>
  <si>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</si>
  <si>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</si>
  <si>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</si>
  <si>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</si>
  <si>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</si>
  <si>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</si>
  <si>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</si>
  <si>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</si>
  <si>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</si>
  <si>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</si>
  <si>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</si>
  <si>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</si>
  <si>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</si>
  <si>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</si>
  <si>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</si>
  <si>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</si>
  <si>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</si>
  <si>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</si>
  <si>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</si>
  <si>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</si>
  <si>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</si>
  <si>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</si>
  <si>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</si>
  <si>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</si>
  <si>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</si>
  <si>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</si>
  <si>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</si>
  <si>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</si>
  <si>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</si>
  <si>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</si>
  <si>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</si>
  <si>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</si>
  <si>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</si>
  <si>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</si>
  <si>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</si>
  <si>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</si>
  <si>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</si>
  <si>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</si>
  <si>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</si>
  <si>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</si>
  <si>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</si>
  <si>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</si>
  <si>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</si>
  <si>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</si>
  <si>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</si>
  <si>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</si>
  <si>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</si>
  <si>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</si>
  <si>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</si>
  <si>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</si>
  <si>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</si>
  <si>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</si>
  <si>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</si>
  <si>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</si>
  <si>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</si>
  <si>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</si>
  <si>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</si>
  <si>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</si>
  <si>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</si>
  <si>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</si>
  <si>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</si>
  <si>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</si>
  <si>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余市町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</si>
  <si>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</si>
  <si>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</si>
  <si>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</si>
  <si>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</si>
  <si>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</si>
  <si>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</si>
  <si>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</si>
  <si>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</si>
  <si>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</si>
  <si>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</si>
  <si>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</si>
  <si>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</si>
  <si>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</si>
  <si>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</si>
  <si>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</si>
  <si>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</si>
  <si>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xml:space="preserve"> 有形固定資産減価償却率については、全国平均や類似団体と比較して高くはありませんが、上昇傾向となっています。昭和50年代までに急速に整備された管路が耐用年数を迎えており、近年の管路更新率が低いことから、老朽管路の延長が増加しています。
　管路更新にあたっては、重要給水施設への管路耐震化を優先したうえで、更新需要と財政収支について中長期的な視点で計画し事業を進めます。</t>
    <phoneticPr fontId="4"/>
  </si>
  <si>
    <t xml:space="preserve"> 前年に引き続き経営収支比率は100%を超えていますが、給水原価が類似団体と比較して高く、料金回収率は100％を下回り、給水に係る費用を水道料金で回収できていない状況です。
　企業債残高対給水収益比率については、全国平均、類似団体平均と比較し高い水準となっています。
　施設利用率は前年度より上昇しており、その要因は配水量の内、無収水量の増加によるものです。加えて、有収率は前年より悪化しており、漏水等による無収水量を減少させる必要があることから、計画的な管路更新と併せた漏水調査等による対策に取り組みます。</t>
    <rPh sb="141" eb="144">
      <t>ゼンネンド</t>
    </rPh>
    <rPh sb="146" eb="148">
      <t>ジョウショウ</t>
    </rPh>
    <rPh sb="155" eb="157">
      <t>ヨウイン</t>
    </rPh>
    <rPh sb="158" eb="160">
      <t>ハイスイ</t>
    </rPh>
    <rPh sb="160" eb="161">
      <t>リョウ</t>
    </rPh>
    <rPh sb="162" eb="163">
      <t>ウチ</t>
    </rPh>
    <rPh sb="164" eb="165">
      <t>ム</t>
    </rPh>
    <rPh sb="165" eb="166">
      <t>シュウ</t>
    </rPh>
    <rPh sb="166" eb="168">
      <t>スイリョウ</t>
    </rPh>
    <rPh sb="169" eb="171">
      <t>ゾウカ</t>
    </rPh>
    <rPh sb="179" eb="180">
      <t>クワ</t>
    </rPh>
    <rPh sb="187" eb="189">
      <t>ゼンネン</t>
    </rPh>
    <rPh sb="191" eb="193">
      <t>アッカ</t>
    </rPh>
    <rPh sb="198" eb="200">
      <t>ロウスイ</t>
    </rPh>
    <rPh sb="200" eb="201">
      <t>トウ</t>
    </rPh>
    <rPh sb="204" eb="205">
      <t>ム</t>
    </rPh>
    <rPh sb="205" eb="206">
      <t>シュウ</t>
    </rPh>
    <rPh sb="206" eb="208">
      <t>スイリョウ</t>
    </rPh>
    <rPh sb="209" eb="211">
      <t>ゲンショウ</t>
    </rPh>
    <rPh sb="214" eb="216">
      <t>ヒツヨウ</t>
    </rPh>
    <rPh sb="240" eb="241">
      <t>トウ</t>
    </rPh>
    <rPh sb="247" eb="248">
      <t>ト</t>
    </rPh>
    <rPh sb="249" eb="250">
      <t>ク</t>
    </rPh>
    <phoneticPr fontId="4"/>
  </si>
  <si>
    <t>　給水人口の減少による料金収入の減少が予想される中、将来に渡って安定的に事業を行うため、アセットマネジメントの手法により、水道事業の見える化を進め、施設更新における需要状況と優先度を把握し、必要に応じてダウンサイジングや施設の統廃合を行うなど、投資の効率化と維持管理費の削減に取り組み、なお不足する財源の確保については、料金体系の見直しを視野に入れて事業運営を行います。
 また、企業債の償還金と減価償却費との間に構造的に生じる資金不足については、資本費平準化債の積極的な活用により、世代間による負担の公平を確保します。</t>
    <rPh sb="110" eb="112">
      <t>シセツ</t>
    </rPh>
    <rPh sb="113" eb="116">
      <t>トウハイゴウ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</si>
</sst>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15" fillId="0" borderId="9"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10" xfId="0" applyFont="1" applyBorder="1" applyAlignment="1" applyProtection="1">
      <alignment horizontal="left" vertical="top" wrapText="1"/>
      <protection locked="0"/>
    </xf>
    <xf numFmtId="0" fontId="15" fillId="0" borderId="1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0.42</c:v>
                </c:pt>
                <c:pt idx="1">
                  <c:v>0.34</c:v>
                </c:pt>
                <c:pt idx="2">
                  <c:v>1.02</c:v>
                </c:pt>
                <c:pt idx="3">
                  <c:v>1.37</c:v>
                </c:pt>
                <c:pt idx="4">
                  <c:v>1.44</c:v>
                </c:pt>
              </c:numCache>
            </c:numRef>
          </c:val>
          <c:extLst>
            <c:ext xmlns:c16="http://schemas.microsoft.com/office/drawing/2014/chart" uri="{C3380CC4-5D6E-409C-BE32-E72D297353CC}">
              <c16:uniqueId val="{00000000-BF37-4669-A33E-9ECD93A5B5F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0.54</c:v>
                </c:pt>
                <c:pt idx="2">
                  <c:v>0.5</c:v>
                </c:pt>
                <c:pt idx="3">
                  <c:v>0.52</c:v>
                </c:pt>
                <c:pt idx="4">
                  <c:v>0.53</c:v>
                </c:pt>
              </c:numCache>
            </c:numRef>
          </c:val>
          <c:smooth val="0"/>
          <c:extLst>
            <c:ext xmlns:c16="http://schemas.microsoft.com/office/drawing/2014/chart" uri="{C3380CC4-5D6E-409C-BE32-E72D297353CC}">
              <c16:uniqueId val="{00000001-BF37-4669-A33E-9ECD93A5B5F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64.73</c:v>
                </c:pt>
                <c:pt idx="1">
                  <c:v>63.91</c:v>
                </c:pt>
                <c:pt idx="2">
                  <c:v>63.1</c:v>
                </c:pt>
                <c:pt idx="3">
                  <c:v>64.17</c:v>
                </c:pt>
                <c:pt idx="4">
                  <c:v>64.5</c:v>
                </c:pt>
              </c:numCache>
            </c:numRef>
          </c:val>
          <c:extLst>
            <c:ext xmlns:c16="http://schemas.microsoft.com/office/drawing/2014/chart" uri="{C3380CC4-5D6E-409C-BE32-E72D297353CC}">
              <c16:uniqueId val="{00000000-15EC-4B1E-A1D4-4EA6CD0BF73C}"/>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54.92</c:v>
                </c:pt>
                <c:pt idx="1">
                  <c:v>55.63</c:v>
                </c:pt>
                <c:pt idx="2">
                  <c:v>55.03</c:v>
                </c:pt>
                <c:pt idx="3">
                  <c:v>55.14</c:v>
                </c:pt>
                <c:pt idx="4">
                  <c:v>55.89</c:v>
                </c:pt>
              </c:numCache>
            </c:numRef>
          </c:val>
          <c:smooth val="0"/>
          <c:extLst>
            <c:ext xmlns:c16="http://schemas.microsoft.com/office/drawing/2014/chart" uri="{C3380CC4-5D6E-409C-BE32-E72D297353CC}">
              <c16:uniqueId val="{00000001-15EC-4B1E-A1D4-4EA6CD0BF73C}"/>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87.4</c:v>
                </c:pt>
                <c:pt idx="1">
                  <c:v>87.62</c:v>
                </c:pt>
                <c:pt idx="2">
                  <c:v>86.85</c:v>
                </c:pt>
                <c:pt idx="3">
                  <c:v>84.38</c:v>
                </c:pt>
                <c:pt idx="4">
                  <c:v>83.41</c:v>
                </c:pt>
              </c:numCache>
            </c:numRef>
          </c:val>
          <c:extLst>
            <c:ext xmlns:c16="http://schemas.microsoft.com/office/drawing/2014/chart" uri="{C3380CC4-5D6E-409C-BE32-E72D297353CC}">
              <c16:uniqueId val="{00000000-2DCB-4D95-8EC6-640BDCE35CB7}"/>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82.66</c:v>
                </c:pt>
                <c:pt idx="1">
                  <c:v>82.04</c:v>
                </c:pt>
                <c:pt idx="2">
                  <c:v>81.900000000000006</c:v>
                </c:pt>
                <c:pt idx="3">
                  <c:v>81.39</c:v>
                </c:pt>
                <c:pt idx="4">
                  <c:v>81.27</c:v>
                </c:pt>
              </c:numCache>
            </c:numRef>
          </c:val>
          <c:smooth val="0"/>
          <c:extLst>
            <c:ext xmlns:c16="http://schemas.microsoft.com/office/drawing/2014/chart" uri="{C3380CC4-5D6E-409C-BE32-E72D297353CC}">
              <c16:uniqueId val="{00000001-2DCB-4D95-8EC6-640BDCE35CB7}"/>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103.07</c:v>
                </c:pt>
                <c:pt idx="1">
                  <c:v>102.84</c:v>
                </c:pt>
                <c:pt idx="2">
                  <c:v>102.61</c:v>
                </c:pt>
                <c:pt idx="3">
                  <c:v>103.68</c:v>
                </c:pt>
                <c:pt idx="4">
                  <c:v>100.03</c:v>
                </c:pt>
              </c:numCache>
            </c:numRef>
          </c:val>
          <c:extLst>
            <c:ext xmlns:c16="http://schemas.microsoft.com/office/drawing/2014/chart" uri="{C3380CC4-5D6E-409C-BE32-E72D297353CC}">
              <c16:uniqueId val="{00000000-7465-403B-AE23-D2BCB3989FE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111.71</c:v>
                </c:pt>
                <c:pt idx="1">
                  <c:v>110.05</c:v>
                </c:pt>
                <c:pt idx="2">
                  <c:v>108.87</c:v>
                </c:pt>
                <c:pt idx="3">
                  <c:v>108.61</c:v>
                </c:pt>
                <c:pt idx="4">
                  <c:v>108.35</c:v>
                </c:pt>
              </c:numCache>
            </c:numRef>
          </c:val>
          <c:smooth val="0"/>
          <c:extLst>
            <c:ext xmlns:c16="http://schemas.microsoft.com/office/drawing/2014/chart" uri="{C3380CC4-5D6E-409C-BE32-E72D297353CC}">
              <c16:uniqueId val="{00000001-7465-403B-AE23-D2BCB3989FE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34.770000000000003</c:v>
                </c:pt>
                <c:pt idx="1">
                  <c:v>36.85</c:v>
                </c:pt>
                <c:pt idx="2">
                  <c:v>38.51</c:v>
                </c:pt>
                <c:pt idx="3">
                  <c:v>39.99</c:v>
                </c:pt>
                <c:pt idx="4">
                  <c:v>41.38</c:v>
                </c:pt>
              </c:numCache>
            </c:numRef>
          </c:val>
          <c:extLst>
            <c:ext xmlns:c16="http://schemas.microsoft.com/office/drawing/2014/chart" uri="{C3380CC4-5D6E-409C-BE32-E72D297353CC}">
              <c16:uniqueId val="{00000000-0146-4CED-961D-3E185D9AE608}"/>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48.49</c:v>
                </c:pt>
                <c:pt idx="1">
                  <c:v>48.05</c:v>
                </c:pt>
                <c:pt idx="2">
                  <c:v>48.87</c:v>
                </c:pt>
                <c:pt idx="3">
                  <c:v>49.92</c:v>
                </c:pt>
                <c:pt idx="4">
                  <c:v>50.63</c:v>
                </c:pt>
              </c:numCache>
            </c:numRef>
          </c:val>
          <c:smooth val="0"/>
          <c:extLst>
            <c:ext xmlns:c16="http://schemas.microsoft.com/office/drawing/2014/chart" uri="{C3380CC4-5D6E-409C-BE32-E72D297353CC}">
              <c16:uniqueId val="{00000001-0146-4CED-961D-3E185D9AE608}"/>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7.1</c:v>
                </c:pt>
                <c:pt idx="1">
                  <c:v>7.51</c:v>
                </c:pt>
                <c:pt idx="2">
                  <c:v>7.81</c:v>
                </c:pt>
                <c:pt idx="3">
                  <c:v>9.93</c:v>
                </c:pt>
                <c:pt idx="4">
                  <c:v>10.34</c:v>
                </c:pt>
              </c:numCache>
            </c:numRef>
          </c:val>
          <c:extLst>
            <c:ext xmlns:c16="http://schemas.microsoft.com/office/drawing/2014/chart" uri="{C3380CC4-5D6E-409C-BE32-E72D297353CC}">
              <c16:uniqueId val="{00000000-0678-4E05-8489-198F60120805}"/>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12.79</c:v>
                </c:pt>
                <c:pt idx="1">
                  <c:v>13.39</c:v>
                </c:pt>
                <c:pt idx="2">
                  <c:v>14.85</c:v>
                </c:pt>
                <c:pt idx="3">
                  <c:v>16.88</c:v>
                </c:pt>
                <c:pt idx="4">
                  <c:v>18.28</c:v>
                </c:pt>
              </c:numCache>
            </c:numRef>
          </c:val>
          <c:smooth val="0"/>
          <c:extLst>
            <c:ext xmlns:c16="http://schemas.microsoft.com/office/drawing/2014/chart" uri="{C3380CC4-5D6E-409C-BE32-E72D297353CC}">
              <c16:uniqueId val="{00000001-0678-4E05-8489-198F60120805}"/>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BBC-4B88-BFAD-E0C355ACC68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1.72</c:v>
                </c:pt>
                <c:pt idx="1">
                  <c:v>2.64</c:v>
                </c:pt>
                <c:pt idx="2">
                  <c:v>3.16</c:v>
                </c:pt>
                <c:pt idx="3">
                  <c:v>3.59</c:v>
                </c:pt>
                <c:pt idx="4">
                  <c:v>3.98</c:v>
                </c:pt>
              </c:numCache>
            </c:numRef>
          </c:val>
          <c:smooth val="0"/>
          <c:extLst>
            <c:ext xmlns:c16="http://schemas.microsoft.com/office/drawing/2014/chart" uri="{C3380CC4-5D6E-409C-BE32-E72D297353CC}">
              <c16:uniqueId val="{00000001-ABBC-4B88-BFAD-E0C355ACC68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93.7</c:v>
                </c:pt>
                <c:pt idx="1">
                  <c:v>88.08</c:v>
                </c:pt>
                <c:pt idx="2">
                  <c:v>85.1</c:v>
                </c:pt>
                <c:pt idx="3">
                  <c:v>89.55</c:v>
                </c:pt>
                <c:pt idx="4">
                  <c:v>94.09</c:v>
                </c:pt>
              </c:numCache>
            </c:numRef>
          </c:val>
          <c:extLst>
            <c:ext xmlns:c16="http://schemas.microsoft.com/office/drawing/2014/chart" uri="{C3380CC4-5D6E-409C-BE32-E72D297353CC}">
              <c16:uniqueId val="{00000000-8441-4F6F-948A-59ECF707A38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384.34</c:v>
                </c:pt>
                <c:pt idx="1">
                  <c:v>359.47</c:v>
                </c:pt>
                <c:pt idx="2">
                  <c:v>369.69</c:v>
                </c:pt>
                <c:pt idx="3">
                  <c:v>379.08</c:v>
                </c:pt>
                <c:pt idx="4">
                  <c:v>367.55</c:v>
                </c:pt>
              </c:numCache>
            </c:numRef>
          </c:val>
          <c:smooth val="0"/>
          <c:extLst>
            <c:ext xmlns:c16="http://schemas.microsoft.com/office/drawing/2014/chart" uri="{C3380CC4-5D6E-409C-BE32-E72D297353CC}">
              <c16:uniqueId val="{00000001-8441-4F6F-948A-59ECF707A38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1007.91</c:v>
                </c:pt>
                <c:pt idx="1">
                  <c:v>990.9</c:v>
                </c:pt>
                <c:pt idx="2">
                  <c:v>1000.58</c:v>
                </c:pt>
                <c:pt idx="3">
                  <c:v>1010.68</c:v>
                </c:pt>
                <c:pt idx="4">
                  <c:v>1018</c:v>
                </c:pt>
              </c:numCache>
            </c:numRef>
          </c:val>
          <c:extLst>
            <c:ext xmlns:c16="http://schemas.microsoft.com/office/drawing/2014/chart" uri="{C3380CC4-5D6E-409C-BE32-E72D297353CC}">
              <c16:uniqueId val="{00000000-4732-4245-B04B-8B16E8DB706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380.58</c:v>
                </c:pt>
                <c:pt idx="1">
                  <c:v>401.79</c:v>
                </c:pt>
                <c:pt idx="2">
                  <c:v>402.99</c:v>
                </c:pt>
                <c:pt idx="3">
                  <c:v>398.98</c:v>
                </c:pt>
                <c:pt idx="4">
                  <c:v>418.68</c:v>
                </c:pt>
              </c:numCache>
            </c:numRef>
          </c:val>
          <c:smooth val="0"/>
          <c:extLst>
            <c:ext xmlns:c16="http://schemas.microsoft.com/office/drawing/2014/chart" uri="{C3380CC4-5D6E-409C-BE32-E72D297353CC}">
              <c16:uniqueId val="{00000001-4732-4245-B04B-8B16E8DB706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87.81</c:v>
                </c:pt>
                <c:pt idx="1">
                  <c:v>86.93</c:v>
                </c:pt>
                <c:pt idx="2">
                  <c:v>81.180000000000007</c:v>
                </c:pt>
                <c:pt idx="3">
                  <c:v>81.5</c:v>
                </c:pt>
                <c:pt idx="4">
                  <c:v>84.89</c:v>
                </c:pt>
              </c:numCache>
            </c:numRef>
          </c:val>
          <c:extLst>
            <c:ext xmlns:c16="http://schemas.microsoft.com/office/drawing/2014/chart" uri="{C3380CC4-5D6E-409C-BE32-E72D297353CC}">
              <c16:uniqueId val="{00000000-2725-4E9B-8920-0CD13DED2197}"/>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102.38</c:v>
                </c:pt>
                <c:pt idx="1">
                  <c:v>100.12</c:v>
                </c:pt>
                <c:pt idx="2">
                  <c:v>98.66</c:v>
                </c:pt>
                <c:pt idx="3">
                  <c:v>98.64</c:v>
                </c:pt>
                <c:pt idx="4">
                  <c:v>94.78</c:v>
                </c:pt>
              </c:numCache>
            </c:numRef>
          </c:val>
          <c:smooth val="0"/>
          <c:extLst>
            <c:ext xmlns:c16="http://schemas.microsoft.com/office/drawing/2014/chart" uri="{C3380CC4-5D6E-409C-BE32-E72D297353CC}">
              <c16:uniqueId val="{00000001-2725-4E9B-8920-0CD13DED2197}"/>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302.33</c:v>
                </c:pt>
                <c:pt idx="1">
                  <c:v>305.63</c:v>
                </c:pt>
                <c:pt idx="2">
                  <c:v>327.35000000000002</c:v>
                </c:pt>
                <c:pt idx="3">
                  <c:v>324.76</c:v>
                </c:pt>
                <c:pt idx="4">
                  <c:v>308.77</c:v>
                </c:pt>
              </c:numCache>
            </c:numRef>
          </c:val>
          <c:extLst>
            <c:ext xmlns:c16="http://schemas.microsoft.com/office/drawing/2014/chart" uri="{C3380CC4-5D6E-409C-BE32-E72D297353CC}">
              <c16:uniqueId val="{00000000-728D-4EFC-8E54-DA47FBBBF00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168.67</c:v>
                </c:pt>
                <c:pt idx="1">
                  <c:v>174.97</c:v>
                </c:pt>
                <c:pt idx="2">
                  <c:v>178.59</c:v>
                </c:pt>
                <c:pt idx="3">
                  <c:v>178.92</c:v>
                </c:pt>
                <c:pt idx="4">
                  <c:v>181.3</c:v>
                </c:pt>
              </c:numCache>
            </c:numRef>
          </c:val>
          <c:smooth val="0"/>
          <c:extLst>
            <c:ext xmlns:c16="http://schemas.microsoft.com/office/drawing/2014/chart" uri="{C3380CC4-5D6E-409C-BE32-E72D297353CC}">
              <c16:uniqueId val="{00000001-728D-4EFC-8E54-DA47FBBBF00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【275.67】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【166.40】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【50.19】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【20.63】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Y64"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北海道　余市町</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A6</v>
      </c>
      <c r="X8" s="60"/>
      <c r="Y8" s="60"/>
      <c r="Z8" s="60"/>
      <c r="AA8" s="60"/>
      <c r="AB8" s="60"/>
      <c r="AC8" s="60"/>
      <c r="AD8" s="60" t="str">
        <f>データ!$M$6</f>
        <v>非設置</v>
      </c>
      <c r="AE8" s="60"/>
      <c r="AF8" s="60"/>
      <c r="AG8" s="60"/>
      <c r="AH8" s="60"/>
      <c r="AI8" s="60"/>
      <c r="AJ8" s="60"/>
      <c r="AK8" s="4"/>
      <c r="AL8" s="61">
        <f>データ!$R$6</f>
        <v>18253</v>
      </c>
      <c r="AM8" s="61"/>
      <c r="AN8" s="61"/>
      <c r="AO8" s="61"/>
      <c r="AP8" s="61"/>
      <c r="AQ8" s="61"/>
      <c r="AR8" s="61"/>
      <c r="AS8" s="61"/>
      <c r="AT8" s="52">
        <f>データ!$S$6</f>
        <v>140.59</v>
      </c>
      <c r="AU8" s="53"/>
      <c r="AV8" s="53"/>
      <c r="AW8" s="53"/>
      <c r="AX8" s="53"/>
      <c r="AY8" s="53"/>
      <c r="AZ8" s="53"/>
      <c r="BA8" s="53"/>
      <c r="BB8" s="54">
        <f>データ!$T$6</f>
        <v>129.83000000000001</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38.270000000000003</v>
      </c>
      <c r="J10" s="53"/>
      <c r="K10" s="53"/>
      <c r="L10" s="53"/>
      <c r="M10" s="53"/>
      <c r="N10" s="53"/>
      <c r="O10" s="64"/>
      <c r="P10" s="54">
        <f>データ!$P$6</f>
        <v>98.1</v>
      </c>
      <c r="Q10" s="54"/>
      <c r="R10" s="54"/>
      <c r="S10" s="54"/>
      <c r="T10" s="54"/>
      <c r="U10" s="54"/>
      <c r="V10" s="54"/>
      <c r="W10" s="61">
        <f>データ!$Q$6</f>
        <v>5336</v>
      </c>
      <c r="X10" s="61"/>
      <c r="Y10" s="61"/>
      <c r="Z10" s="61"/>
      <c r="AA10" s="61"/>
      <c r="AB10" s="61"/>
      <c r="AC10" s="61"/>
      <c r="AD10" s="2"/>
      <c r="AE10" s="2"/>
      <c r="AF10" s="2"/>
      <c r="AG10" s="2"/>
      <c r="AH10" s="4"/>
      <c r="AI10" s="4"/>
      <c r="AJ10" s="4"/>
      <c r="AK10" s="4"/>
      <c r="AL10" s="61">
        <f>データ!$U$6</f>
        <v>17713</v>
      </c>
      <c r="AM10" s="61"/>
      <c r="AN10" s="61"/>
      <c r="AO10" s="61"/>
      <c r="AP10" s="61"/>
      <c r="AQ10" s="61"/>
      <c r="AR10" s="61"/>
      <c r="AS10" s="61"/>
      <c r="AT10" s="52">
        <f>データ!$V$6</f>
        <v>34.369999999999997</v>
      </c>
      <c r="AU10" s="53"/>
      <c r="AV10" s="53"/>
      <c r="AW10" s="53"/>
      <c r="AX10" s="53"/>
      <c r="AY10" s="53"/>
      <c r="AZ10" s="53"/>
      <c r="BA10" s="53"/>
      <c r="BB10" s="54">
        <f>データ!$W$6</f>
        <v>515.36</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111</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87" t="s">
        <v>110</v>
      </c>
      <c r="BM47" s="88"/>
      <c r="BN47" s="88"/>
      <c r="BO47" s="88"/>
      <c r="BP47" s="88"/>
      <c r="BQ47" s="88"/>
      <c r="BR47" s="88"/>
      <c r="BS47" s="88"/>
      <c r="BT47" s="88"/>
      <c r="BU47" s="88"/>
      <c r="BV47" s="88"/>
      <c r="BW47" s="88"/>
      <c r="BX47" s="88"/>
      <c r="BY47" s="88"/>
      <c r="BZ47" s="89"/>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87"/>
      <c r="BM48" s="88"/>
      <c r="BN48" s="88"/>
      <c r="BO48" s="88"/>
      <c r="BP48" s="88"/>
      <c r="BQ48" s="88"/>
      <c r="BR48" s="88"/>
      <c r="BS48" s="88"/>
      <c r="BT48" s="88"/>
      <c r="BU48" s="88"/>
      <c r="BV48" s="88"/>
      <c r="BW48" s="88"/>
      <c r="BX48" s="88"/>
      <c r="BY48" s="88"/>
      <c r="BZ48" s="89"/>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87"/>
      <c r="BM49" s="88"/>
      <c r="BN49" s="88"/>
      <c r="BO49" s="88"/>
      <c r="BP49" s="88"/>
      <c r="BQ49" s="88"/>
      <c r="BR49" s="88"/>
      <c r="BS49" s="88"/>
      <c r="BT49" s="88"/>
      <c r="BU49" s="88"/>
      <c r="BV49" s="88"/>
      <c r="BW49" s="88"/>
      <c r="BX49" s="88"/>
      <c r="BY49" s="88"/>
      <c r="BZ49" s="89"/>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87"/>
      <c r="BM50" s="88"/>
      <c r="BN50" s="88"/>
      <c r="BO50" s="88"/>
      <c r="BP50" s="88"/>
      <c r="BQ50" s="88"/>
      <c r="BR50" s="88"/>
      <c r="BS50" s="88"/>
      <c r="BT50" s="88"/>
      <c r="BU50" s="88"/>
      <c r="BV50" s="88"/>
      <c r="BW50" s="88"/>
      <c r="BX50" s="88"/>
      <c r="BY50" s="88"/>
      <c r="BZ50" s="89"/>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87"/>
      <c r="BM51" s="88"/>
      <c r="BN51" s="88"/>
      <c r="BO51" s="88"/>
      <c r="BP51" s="88"/>
      <c r="BQ51" s="88"/>
      <c r="BR51" s="88"/>
      <c r="BS51" s="88"/>
      <c r="BT51" s="88"/>
      <c r="BU51" s="88"/>
      <c r="BV51" s="88"/>
      <c r="BW51" s="88"/>
      <c r="BX51" s="88"/>
      <c r="BY51" s="88"/>
      <c r="BZ51" s="89"/>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87"/>
      <c r="BM52" s="88"/>
      <c r="BN52" s="88"/>
      <c r="BO52" s="88"/>
      <c r="BP52" s="88"/>
      <c r="BQ52" s="88"/>
      <c r="BR52" s="88"/>
      <c r="BS52" s="88"/>
      <c r="BT52" s="88"/>
      <c r="BU52" s="88"/>
      <c r="BV52" s="88"/>
      <c r="BW52" s="88"/>
      <c r="BX52" s="88"/>
      <c r="BY52" s="88"/>
      <c r="BZ52" s="89"/>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87"/>
      <c r="BM53" s="88"/>
      <c r="BN53" s="88"/>
      <c r="BO53" s="88"/>
      <c r="BP53" s="88"/>
      <c r="BQ53" s="88"/>
      <c r="BR53" s="88"/>
      <c r="BS53" s="88"/>
      <c r="BT53" s="88"/>
      <c r="BU53" s="88"/>
      <c r="BV53" s="88"/>
      <c r="BW53" s="88"/>
      <c r="BX53" s="88"/>
      <c r="BY53" s="88"/>
      <c r="BZ53" s="89"/>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87"/>
      <c r="BM54" s="88"/>
      <c r="BN54" s="88"/>
      <c r="BO54" s="88"/>
      <c r="BP54" s="88"/>
      <c r="BQ54" s="88"/>
      <c r="BR54" s="88"/>
      <c r="BS54" s="88"/>
      <c r="BT54" s="88"/>
      <c r="BU54" s="88"/>
      <c r="BV54" s="88"/>
      <c r="BW54" s="88"/>
      <c r="BX54" s="88"/>
      <c r="BY54" s="88"/>
      <c r="BZ54" s="89"/>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87"/>
      <c r="BM55" s="88"/>
      <c r="BN55" s="88"/>
      <c r="BO55" s="88"/>
      <c r="BP55" s="88"/>
      <c r="BQ55" s="88"/>
      <c r="BR55" s="88"/>
      <c r="BS55" s="88"/>
      <c r="BT55" s="88"/>
      <c r="BU55" s="88"/>
      <c r="BV55" s="88"/>
      <c r="BW55" s="88"/>
      <c r="BX55" s="88"/>
      <c r="BY55" s="88"/>
      <c r="BZ55" s="89"/>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87"/>
      <c r="BM56" s="88"/>
      <c r="BN56" s="88"/>
      <c r="BO56" s="88"/>
      <c r="BP56" s="88"/>
      <c r="BQ56" s="88"/>
      <c r="BR56" s="88"/>
      <c r="BS56" s="88"/>
      <c r="BT56" s="88"/>
      <c r="BU56" s="88"/>
      <c r="BV56" s="88"/>
      <c r="BW56" s="88"/>
      <c r="BX56" s="88"/>
      <c r="BY56" s="88"/>
      <c r="BZ56" s="89"/>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87"/>
      <c r="BM57" s="88"/>
      <c r="BN57" s="88"/>
      <c r="BO57" s="88"/>
      <c r="BP57" s="88"/>
      <c r="BQ57" s="88"/>
      <c r="BR57" s="88"/>
      <c r="BS57" s="88"/>
      <c r="BT57" s="88"/>
      <c r="BU57" s="88"/>
      <c r="BV57" s="88"/>
      <c r="BW57" s="88"/>
      <c r="BX57" s="88"/>
      <c r="BY57" s="88"/>
      <c r="BZ57" s="89"/>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87"/>
      <c r="BM58" s="88"/>
      <c r="BN58" s="88"/>
      <c r="BO58" s="88"/>
      <c r="BP58" s="88"/>
      <c r="BQ58" s="88"/>
      <c r="BR58" s="88"/>
      <c r="BS58" s="88"/>
      <c r="BT58" s="88"/>
      <c r="BU58" s="88"/>
      <c r="BV58" s="88"/>
      <c r="BW58" s="88"/>
      <c r="BX58" s="88"/>
      <c r="BY58" s="88"/>
      <c r="BZ58" s="89"/>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7"/>
      <c r="BM59" s="88"/>
      <c r="BN59" s="88"/>
      <c r="BO59" s="88"/>
      <c r="BP59" s="88"/>
      <c r="BQ59" s="88"/>
      <c r="BR59" s="88"/>
      <c r="BS59" s="88"/>
      <c r="BT59" s="88"/>
      <c r="BU59" s="88"/>
      <c r="BV59" s="88"/>
      <c r="BW59" s="88"/>
      <c r="BX59" s="88"/>
      <c r="BY59" s="88"/>
      <c r="BZ59" s="89"/>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87"/>
      <c r="BM60" s="88"/>
      <c r="BN60" s="88"/>
      <c r="BO60" s="88"/>
      <c r="BP60" s="88"/>
      <c r="BQ60" s="88"/>
      <c r="BR60" s="88"/>
      <c r="BS60" s="88"/>
      <c r="BT60" s="88"/>
      <c r="BU60" s="88"/>
      <c r="BV60" s="88"/>
      <c r="BW60" s="88"/>
      <c r="BX60" s="88"/>
      <c r="BY60" s="88"/>
      <c r="BZ60" s="89"/>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87"/>
      <c r="BM61" s="88"/>
      <c r="BN61" s="88"/>
      <c r="BO61" s="88"/>
      <c r="BP61" s="88"/>
      <c r="BQ61" s="88"/>
      <c r="BR61" s="88"/>
      <c r="BS61" s="88"/>
      <c r="BT61" s="88"/>
      <c r="BU61" s="88"/>
      <c r="BV61" s="88"/>
      <c r="BW61" s="88"/>
      <c r="BX61" s="88"/>
      <c r="BY61" s="88"/>
      <c r="BZ61" s="89"/>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87"/>
      <c r="BM62" s="88"/>
      <c r="BN62" s="88"/>
      <c r="BO62" s="88"/>
      <c r="BP62" s="88"/>
      <c r="BQ62" s="88"/>
      <c r="BR62" s="88"/>
      <c r="BS62" s="88"/>
      <c r="BT62" s="88"/>
      <c r="BU62" s="88"/>
      <c r="BV62" s="88"/>
      <c r="BW62" s="88"/>
      <c r="BX62" s="88"/>
      <c r="BY62" s="88"/>
      <c r="BZ62" s="89"/>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87"/>
      <c r="BM63" s="88"/>
      <c r="BN63" s="88"/>
      <c r="BO63" s="88"/>
      <c r="BP63" s="88"/>
      <c r="BQ63" s="88"/>
      <c r="BR63" s="88"/>
      <c r="BS63" s="88"/>
      <c r="BT63" s="88"/>
      <c r="BU63" s="88"/>
      <c r="BV63" s="88"/>
      <c r="BW63" s="88"/>
      <c r="BX63" s="88"/>
      <c r="BY63" s="88"/>
      <c r="BZ63" s="89"/>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112</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【110.27】</v>
      </c>
      <c r="F85" s="27" t="str">
        <f>データ!AS6</f>
        <v>【1.15】</v>
      </c>
      <c r="G85" s="27" t="str">
        <f>データ!BD6</f>
        <v>【260.31】</v>
      </c>
      <c r="H85" s="27" t="str">
        <f>データ!BO6</f>
        <v>【275.67】</v>
      </c>
      <c r="I85" s="27" t="str">
        <f>データ!BZ6</f>
        <v>【100.05】</v>
      </c>
      <c r="J85" s="27" t="str">
        <f>データ!CK6</f>
        <v>【166.40】</v>
      </c>
      <c r="K85" s="27" t="str">
        <f>データ!CV6</f>
        <v>【60.69】</v>
      </c>
      <c r="L85" s="27" t="str">
        <f>データ!DG6</f>
        <v>【89.82】</v>
      </c>
      <c r="M85" s="27" t="str">
        <f>データ!DR6</f>
        <v>【50.19】</v>
      </c>
      <c r="N85" s="27" t="str">
        <f>データ!EC6</f>
        <v>【20.63】</v>
      </c>
      <c r="O85" s="27" t="str">
        <f>データ!EN6</f>
        <v>【0.69】</v>
      </c>
    </row>
  </sheetData>
  <sheetProtection algorithmName="SHA-512" hashValue="5LhKSYMmEg0lPgwvsPm+mDCKZdp/z/GngYkb8ekUTQDHH/q7Qsm0OwB/2MYbtvdeEDa2WCAn58L1CZWMuu8A8w==" saltValue="ci8rkIC4G4HfnDxCW9n98Q=="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91" t="s">
        <v>50</v>
      </c>
      <c r="I3" s="92"/>
      <c r="J3" s="92"/>
      <c r="K3" s="92"/>
      <c r="L3" s="92"/>
      <c r="M3" s="92"/>
      <c r="N3" s="92"/>
      <c r="O3" s="92"/>
      <c r="P3" s="92"/>
      <c r="Q3" s="92"/>
      <c r="R3" s="92"/>
      <c r="S3" s="92"/>
      <c r="T3" s="92"/>
      <c r="U3" s="92"/>
      <c r="V3" s="92"/>
      <c r="W3" s="93"/>
      <c r="X3" s="97" t="s">
        <v>51</v>
      </c>
      <c r="Y3" s="90"/>
      <c r="Z3" s="90"/>
      <c r="AA3" s="90"/>
      <c r="AB3" s="90"/>
      <c r="AC3" s="90"/>
      <c r="AD3" s="90"/>
      <c r="AE3" s="90"/>
      <c r="AF3" s="90"/>
      <c r="AG3" s="90"/>
      <c r="AH3" s="90"/>
      <c r="AI3" s="90"/>
      <c r="AJ3" s="90"/>
      <c r="AK3" s="90"/>
      <c r="AL3" s="90"/>
      <c r="AM3" s="90"/>
      <c r="AN3" s="90"/>
      <c r="AO3" s="90"/>
      <c r="AP3" s="90"/>
      <c r="AQ3" s="90"/>
      <c r="AR3" s="90"/>
      <c r="AS3" s="90"/>
      <c r="AT3" s="90"/>
      <c r="AU3" s="90"/>
      <c r="AV3" s="90"/>
      <c r="AW3" s="90"/>
      <c r="AX3" s="90"/>
      <c r="AY3" s="90"/>
      <c r="AZ3" s="90"/>
      <c r="BA3" s="90"/>
      <c r="BB3" s="90"/>
      <c r="BC3" s="90"/>
      <c r="BD3" s="90"/>
      <c r="BE3" s="90"/>
      <c r="BF3" s="90"/>
      <c r="BG3" s="90"/>
      <c r="BH3" s="90"/>
      <c r="BI3" s="90"/>
      <c r="BJ3" s="90"/>
      <c r="BK3" s="90"/>
      <c r="BL3" s="90"/>
      <c r="BM3" s="90"/>
      <c r="BN3" s="90"/>
      <c r="BO3" s="90"/>
      <c r="BP3" s="90"/>
      <c r="BQ3" s="90"/>
      <c r="BR3" s="90"/>
      <c r="BS3" s="90"/>
      <c r="BT3" s="90"/>
      <c r="BU3" s="90"/>
      <c r="BV3" s="90"/>
      <c r="BW3" s="90"/>
      <c r="BX3" s="90"/>
      <c r="BY3" s="90"/>
      <c r="BZ3" s="90"/>
      <c r="CA3" s="90"/>
      <c r="CB3" s="90"/>
      <c r="CC3" s="90"/>
      <c r="CD3" s="90"/>
      <c r="CE3" s="90"/>
      <c r="CF3" s="90"/>
      <c r="CG3" s="90"/>
      <c r="CH3" s="90"/>
      <c r="CI3" s="90"/>
      <c r="CJ3" s="90"/>
      <c r="CK3" s="90"/>
      <c r="CL3" s="90"/>
      <c r="CM3" s="90"/>
      <c r="CN3" s="90"/>
      <c r="CO3" s="90"/>
      <c r="CP3" s="90"/>
      <c r="CQ3" s="90"/>
      <c r="CR3" s="90"/>
      <c r="CS3" s="90"/>
      <c r="CT3" s="90"/>
      <c r="CU3" s="90"/>
      <c r="CV3" s="90"/>
      <c r="CW3" s="90"/>
      <c r="CX3" s="90"/>
      <c r="CY3" s="90"/>
      <c r="CZ3" s="90"/>
      <c r="DA3" s="90"/>
      <c r="DB3" s="90"/>
      <c r="DC3" s="90"/>
      <c r="DD3" s="90"/>
      <c r="DE3" s="90"/>
      <c r="DF3" s="90"/>
      <c r="DG3" s="90"/>
      <c r="DH3" s="90" t="s">
        <v>52</v>
      </c>
      <c r="DI3" s="90"/>
      <c r="DJ3" s="90"/>
      <c r="DK3" s="90"/>
      <c r="DL3" s="90"/>
      <c r="DM3" s="90"/>
      <c r="DN3" s="90"/>
      <c r="DO3" s="90"/>
      <c r="DP3" s="90"/>
      <c r="DQ3" s="90"/>
      <c r="DR3" s="90"/>
      <c r="DS3" s="90"/>
      <c r="DT3" s="90"/>
      <c r="DU3" s="90"/>
      <c r="DV3" s="90"/>
      <c r="DW3" s="90"/>
      <c r="DX3" s="90"/>
      <c r="DY3" s="90"/>
      <c r="DZ3" s="90"/>
      <c r="EA3" s="90"/>
      <c r="EB3" s="90"/>
      <c r="EC3" s="90"/>
      <c r="ED3" s="90"/>
      <c r="EE3" s="90"/>
      <c r="EF3" s="90"/>
      <c r="EG3" s="90"/>
      <c r="EH3" s="90"/>
      <c r="EI3" s="90"/>
      <c r="EJ3" s="90"/>
      <c r="EK3" s="90"/>
      <c r="EL3" s="90"/>
      <c r="EM3" s="90"/>
      <c r="EN3" s="90"/>
    </row>
    <row r="4" spans="1:144" x14ac:dyDescent="0.15">
      <c r="A4" s="29" t="s">
        <v>53</v>
      </c>
      <c r="B4" s="31"/>
      <c r="C4" s="31"/>
      <c r="D4" s="31"/>
      <c r="E4" s="31"/>
      <c r="F4" s="31"/>
      <c r="G4" s="31"/>
      <c r="H4" s="94"/>
      <c r="I4" s="95"/>
      <c r="J4" s="95"/>
      <c r="K4" s="95"/>
      <c r="L4" s="95"/>
      <c r="M4" s="95"/>
      <c r="N4" s="95"/>
      <c r="O4" s="95"/>
      <c r="P4" s="95"/>
      <c r="Q4" s="95"/>
      <c r="R4" s="95"/>
      <c r="S4" s="95"/>
      <c r="T4" s="95"/>
      <c r="U4" s="95"/>
      <c r="V4" s="95"/>
      <c r="W4" s="96"/>
      <c r="X4" s="90" t="s">
        <v>54</v>
      </c>
      <c r="Y4" s="90"/>
      <c r="Z4" s="90"/>
      <c r="AA4" s="90"/>
      <c r="AB4" s="90"/>
      <c r="AC4" s="90"/>
      <c r="AD4" s="90"/>
      <c r="AE4" s="90"/>
      <c r="AF4" s="90"/>
      <c r="AG4" s="90"/>
      <c r="AH4" s="90"/>
      <c r="AI4" s="90" t="s">
        <v>55</v>
      </c>
      <c r="AJ4" s="90"/>
      <c r="AK4" s="90"/>
      <c r="AL4" s="90"/>
      <c r="AM4" s="90"/>
      <c r="AN4" s="90"/>
      <c r="AO4" s="90"/>
      <c r="AP4" s="90"/>
      <c r="AQ4" s="90"/>
      <c r="AR4" s="90"/>
      <c r="AS4" s="90"/>
      <c r="AT4" s="90" t="s">
        <v>56</v>
      </c>
      <c r="AU4" s="90"/>
      <c r="AV4" s="90"/>
      <c r="AW4" s="90"/>
      <c r="AX4" s="90"/>
      <c r="AY4" s="90"/>
      <c r="AZ4" s="90"/>
      <c r="BA4" s="90"/>
      <c r="BB4" s="90"/>
      <c r="BC4" s="90"/>
      <c r="BD4" s="90"/>
      <c r="BE4" s="90" t="s">
        <v>57</v>
      </c>
      <c r="BF4" s="90"/>
      <c r="BG4" s="90"/>
      <c r="BH4" s="90"/>
      <c r="BI4" s="90"/>
      <c r="BJ4" s="90"/>
      <c r="BK4" s="90"/>
      <c r="BL4" s="90"/>
      <c r="BM4" s="90"/>
      <c r="BN4" s="90"/>
      <c r="BO4" s="90"/>
      <c r="BP4" s="90" t="s">
        <v>58</v>
      </c>
      <c r="BQ4" s="90"/>
      <c r="BR4" s="90"/>
      <c r="BS4" s="90"/>
      <c r="BT4" s="90"/>
      <c r="BU4" s="90"/>
      <c r="BV4" s="90"/>
      <c r="BW4" s="90"/>
      <c r="BX4" s="90"/>
      <c r="BY4" s="90"/>
      <c r="BZ4" s="90"/>
      <c r="CA4" s="90" t="s">
        <v>59</v>
      </c>
      <c r="CB4" s="90"/>
      <c r="CC4" s="90"/>
      <c r="CD4" s="90"/>
      <c r="CE4" s="90"/>
      <c r="CF4" s="90"/>
      <c r="CG4" s="90"/>
      <c r="CH4" s="90"/>
      <c r="CI4" s="90"/>
      <c r="CJ4" s="90"/>
      <c r="CK4" s="90"/>
      <c r="CL4" s="90" t="s">
        <v>60</v>
      </c>
      <c r="CM4" s="90"/>
      <c r="CN4" s="90"/>
      <c r="CO4" s="90"/>
      <c r="CP4" s="90"/>
      <c r="CQ4" s="90"/>
      <c r="CR4" s="90"/>
      <c r="CS4" s="90"/>
      <c r="CT4" s="90"/>
      <c r="CU4" s="90"/>
      <c r="CV4" s="90"/>
      <c r="CW4" s="90" t="s">
        <v>61</v>
      </c>
      <c r="CX4" s="90"/>
      <c r="CY4" s="90"/>
      <c r="CZ4" s="90"/>
      <c r="DA4" s="90"/>
      <c r="DB4" s="90"/>
      <c r="DC4" s="90"/>
      <c r="DD4" s="90"/>
      <c r="DE4" s="90"/>
      <c r="DF4" s="90"/>
      <c r="DG4" s="90"/>
      <c r="DH4" s="90" t="s">
        <v>62</v>
      </c>
      <c r="DI4" s="90"/>
      <c r="DJ4" s="90"/>
      <c r="DK4" s="90"/>
      <c r="DL4" s="90"/>
      <c r="DM4" s="90"/>
      <c r="DN4" s="90"/>
      <c r="DO4" s="90"/>
      <c r="DP4" s="90"/>
      <c r="DQ4" s="90"/>
      <c r="DR4" s="90"/>
      <c r="DS4" s="90" t="s">
        <v>63</v>
      </c>
      <c r="DT4" s="90"/>
      <c r="DU4" s="90"/>
      <c r="DV4" s="90"/>
      <c r="DW4" s="90"/>
      <c r="DX4" s="90"/>
      <c r="DY4" s="90"/>
      <c r="DZ4" s="90"/>
      <c r="EA4" s="90"/>
      <c r="EB4" s="90"/>
      <c r="EC4" s="90"/>
      <c r="ED4" s="90" t="s">
        <v>64</v>
      </c>
      <c r="EE4" s="90"/>
      <c r="EF4" s="90"/>
      <c r="EG4" s="90"/>
      <c r="EH4" s="90"/>
      <c r="EI4" s="90"/>
      <c r="EJ4" s="90"/>
      <c r="EK4" s="90"/>
      <c r="EL4" s="90"/>
      <c r="EM4" s="90"/>
      <c r="EN4" s="90"/>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2020</v>
      </c>
      <c r="C6" s="34">
        <f t="shared" ref="C6:W6" si="3">C7</f>
        <v>14087</v>
      </c>
      <c r="D6" s="34">
        <f t="shared" si="3"/>
        <v>46</v>
      </c>
      <c r="E6" s="34">
        <f t="shared" si="3"/>
        <v>1</v>
      </c>
      <c r="F6" s="34">
        <f t="shared" si="3"/>
        <v>0</v>
      </c>
      <c r="G6" s="34">
        <f t="shared" si="3"/>
        <v>1</v>
      </c>
      <c r="H6" s="34" t="str">
        <f t="shared" si="3"/>
        <v>北海道　余市町</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38.270000000000003</v>
      </c>
      <c r="P6" s="35">
        <f t="shared" si="3"/>
        <v>98.1</v>
      </c>
      <c r="Q6" s="35">
        <f t="shared" si="3"/>
        <v>5336</v>
      </c>
      <c r="R6" s="35">
        <f t="shared" si="3"/>
        <v>18253</v>
      </c>
      <c r="S6" s="35">
        <f t="shared" si="3"/>
        <v>140.59</v>
      </c>
      <c r="T6" s="35">
        <f t="shared" si="3"/>
        <v>129.83000000000001</v>
      </c>
      <c r="U6" s="35">
        <f t="shared" si="3"/>
        <v>17713</v>
      </c>
      <c r="V6" s="35">
        <f t="shared" si="3"/>
        <v>34.369999999999997</v>
      </c>
      <c r="W6" s="35">
        <f t="shared" si="3"/>
        <v>515.36</v>
      </c>
      <c r="X6" s="36">
        <f>IF(X7="",NA(),X7)</f>
        <v>103.07</v>
      </c>
      <c r="Y6" s="36">
        <f t="shared" ref="Y6:AG6" si="4">IF(Y7="",NA(),Y7)</f>
        <v>102.84</v>
      </c>
      <c r="Z6" s="36">
        <f t="shared" si="4"/>
        <v>102.61</v>
      </c>
      <c r="AA6" s="36">
        <f t="shared" si="4"/>
        <v>103.68</v>
      </c>
      <c r="AB6" s="36">
        <f t="shared" si="4"/>
        <v>100.03</v>
      </c>
      <c r="AC6" s="36">
        <f t="shared" si="4"/>
        <v>111.71</v>
      </c>
      <c r="AD6" s="36">
        <f t="shared" si="4"/>
        <v>110.05</v>
      </c>
      <c r="AE6" s="36">
        <f t="shared" si="4"/>
        <v>108.87</v>
      </c>
      <c r="AF6" s="36">
        <f t="shared" si="4"/>
        <v>108.61</v>
      </c>
      <c r="AG6" s="36">
        <f t="shared" si="4"/>
        <v>108.35</v>
      </c>
      <c r="AH6" s="35" t="str">
        <f>IF(AH7="","",IF(AH7="-","【-】","【"&amp;SUBSTITUTE(TEXT(AH7,"#,##0.00"),"-","△")&amp;"】"))</f>
        <v>【110.27】</v>
      </c>
      <c r="AI6" s="35">
        <f>IF(AI7="",NA(),AI7)</f>
        <v>0</v>
      </c>
      <c r="AJ6" s="35">
        <f t="shared" ref="AJ6:AR6" si="5">IF(AJ7="",NA(),AJ7)</f>
        <v>0</v>
      </c>
      <c r="AK6" s="35">
        <f t="shared" si="5"/>
        <v>0</v>
      </c>
      <c r="AL6" s="35">
        <f t="shared" si="5"/>
        <v>0</v>
      </c>
      <c r="AM6" s="35">
        <f t="shared" si="5"/>
        <v>0</v>
      </c>
      <c r="AN6" s="36">
        <f t="shared" si="5"/>
        <v>1.72</v>
      </c>
      <c r="AO6" s="36">
        <f t="shared" si="5"/>
        <v>2.64</v>
      </c>
      <c r="AP6" s="36">
        <f t="shared" si="5"/>
        <v>3.16</v>
      </c>
      <c r="AQ6" s="36">
        <f t="shared" si="5"/>
        <v>3.59</v>
      </c>
      <c r="AR6" s="36">
        <f t="shared" si="5"/>
        <v>3.98</v>
      </c>
      <c r="AS6" s="35" t="str">
        <f>IF(AS7="","",IF(AS7="-","【-】","【"&amp;SUBSTITUTE(TEXT(AS7,"#,##0.00"),"-","△")&amp;"】"))</f>
        <v>【1.15】</v>
      </c>
      <c r="AT6" s="36">
        <f>IF(AT7="",NA(),AT7)</f>
        <v>93.7</v>
      </c>
      <c r="AU6" s="36">
        <f t="shared" ref="AU6:BC6" si="6">IF(AU7="",NA(),AU7)</f>
        <v>88.08</v>
      </c>
      <c r="AV6" s="36">
        <f t="shared" si="6"/>
        <v>85.1</v>
      </c>
      <c r="AW6" s="36">
        <f t="shared" si="6"/>
        <v>89.55</v>
      </c>
      <c r="AX6" s="36">
        <f t="shared" si="6"/>
        <v>94.09</v>
      </c>
      <c r="AY6" s="36">
        <f t="shared" si="6"/>
        <v>384.34</v>
      </c>
      <c r="AZ6" s="36">
        <f t="shared" si="6"/>
        <v>359.47</v>
      </c>
      <c r="BA6" s="36">
        <f t="shared" si="6"/>
        <v>369.69</v>
      </c>
      <c r="BB6" s="36">
        <f t="shared" si="6"/>
        <v>379.08</v>
      </c>
      <c r="BC6" s="36">
        <f t="shared" si="6"/>
        <v>367.55</v>
      </c>
      <c r="BD6" s="35" t="str">
        <f>IF(BD7="","",IF(BD7="-","【-】","【"&amp;SUBSTITUTE(TEXT(BD7,"#,##0.00"),"-","△")&amp;"】"))</f>
        <v>【260.31】</v>
      </c>
      <c r="BE6" s="36">
        <f>IF(BE7="",NA(),BE7)</f>
        <v>1007.91</v>
      </c>
      <c r="BF6" s="36">
        <f t="shared" ref="BF6:BN6" si="7">IF(BF7="",NA(),BF7)</f>
        <v>990.9</v>
      </c>
      <c r="BG6" s="36">
        <f t="shared" si="7"/>
        <v>1000.58</v>
      </c>
      <c r="BH6" s="36">
        <f t="shared" si="7"/>
        <v>1010.68</v>
      </c>
      <c r="BI6" s="36">
        <f t="shared" si="7"/>
        <v>1018</v>
      </c>
      <c r="BJ6" s="36">
        <f t="shared" si="7"/>
        <v>380.58</v>
      </c>
      <c r="BK6" s="36">
        <f t="shared" si="7"/>
        <v>401.79</v>
      </c>
      <c r="BL6" s="36">
        <f t="shared" si="7"/>
        <v>402.99</v>
      </c>
      <c r="BM6" s="36">
        <f t="shared" si="7"/>
        <v>398.98</v>
      </c>
      <c r="BN6" s="36">
        <f t="shared" si="7"/>
        <v>418.68</v>
      </c>
      <c r="BO6" s="35" t="str">
        <f>IF(BO7="","",IF(BO7="-","【-】","【"&amp;SUBSTITUTE(TEXT(BO7,"#,##0.00"),"-","△")&amp;"】"))</f>
        <v>【275.67】</v>
      </c>
      <c r="BP6" s="36">
        <f>IF(BP7="",NA(),BP7)</f>
        <v>87.81</v>
      </c>
      <c r="BQ6" s="36">
        <f t="shared" ref="BQ6:BY6" si="8">IF(BQ7="",NA(),BQ7)</f>
        <v>86.93</v>
      </c>
      <c r="BR6" s="36">
        <f t="shared" si="8"/>
        <v>81.180000000000007</v>
      </c>
      <c r="BS6" s="36">
        <f t="shared" si="8"/>
        <v>81.5</v>
      </c>
      <c r="BT6" s="36">
        <f t="shared" si="8"/>
        <v>84.89</v>
      </c>
      <c r="BU6" s="36">
        <f t="shared" si="8"/>
        <v>102.38</v>
      </c>
      <c r="BV6" s="36">
        <f t="shared" si="8"/>
        <v>100.12</v>
      </c>
      <c r="BW6" s="36">
        <f t="shared" si="8"/>
        <v>98.66</v>
      </c>
      <c r="BX6" s="36">
        <f t="shared" si="8"/>
        <v>98.64</v>
      </c>
      <c r="BY6" s="36">
        <f t="shared" si="8"/>
        <v>94.78</v>
      </c>
      <c r="BZ6" s="35" t="str">
        <f>IF(BZ7="","",IF(BZ7="-","【-】","【"&amp;SUBSTITUTE(TEXT(BZ7,"#,##0.00"),"-","△")&amp;"】"))</f>
        <v>【100.05】</v>
      </c>
      <c r="CA6" s="36">
        <f>IF(CA7="",NA(),CA7)</f>
        <v>302.33</v>
      </c>
      <c r="CB6" s="36">
        <f t="shared" ref="CB6:CJ6" si="9">IF(CB7="",NA(),CB7)</f>
        <v>305.63</v>
      </c>
      <c r="CC6" s="36">
        <f t="shared" si="9"/>
        <v>327.35000000000002</v>
      </c>
      <c r="CD6" s="36">
        <f t="shared" si="9"/>
        <v>324.76</v>
      </c>
      <c r="CE6" s="36">
        <f t="shared" si="9"/>
        <v>308.77</v>
      </c>
      <c r="CF6" s="36">
        <f t="shared" si="9"/>
        <v>168.67</v>
      </c>
      <c r="CG6" s="36">
        <f t="shared" si="9"/>
        <v>174.97</v>
      </c>
      <c r="CH6" s="36">
        <f t="shared" si="9"/>
        <v>178.59</v>
      </c>
      <c r="CI6" s="36">
        <f t="shared" si="9"/>
        <v>178.92</v>
      </c>
      <c r="CJ6" s="36">
        <f t="shared" si="9"/>
        <v>181.3</v>
      </c>
      <c r="CK6" s="35" t="str">
        <f>IF(CK7="","",IF(CK7="-","【-】","【"&amp;SUBSTITUTE(TEXT(CK7,"#,##0.00"),"-","△")&amp;"】"))</f>
        <v>【166.40】</v>
      </c>
      <c r="CL6" s="36">
        <f>IF(CL7="",NA(),CL7)</f>
        <v>64.73</v>
      </c>
      <c r="CM6" s="36">
        <f t="shared" ref="CM6:CU6" si="10">IF(CM7="",NA(),CM7)</f>
        <v>63.91</v>
      </c>
      <c r="CN6" s="36">
        <f t="shared" si="10"/>
        <v>63.1</v>
      </c>
      <c r="CO6" s="36">
        <f t="shared" si="10"/>
        <v>64.17</v>
      </c>
      <c r="CP6" s="36">
        <f t="shared" si="10"/>
        <v>64.5</v>
      </c>
      <c r="CQ6" s="36">
        <f t="shared" si="10"/>
        <v>54.92</v>
      </c>
      <c r="CR6" s="36">
        <f t="shared" si="10"/>
        <v>55.63</v>
      </c>
      <c r="CS6" s="36">
        <f t="shared" si="10"/>
        <v>55.03</v>
      </c>
      <c r="CT6" s="36">
        <f t="shared" si="10"/>
        <v>55.14</v>
      </c>
      <c r="CU6" s="36">
        <f t="shared" si="10"/>
        <v>55.89</v>
      </c>
      <c r="CV6" s="35" t="str">
        <f>IF(CV7="","",IF(CV7="-","【-】","【"&amp;SUBSTITUTE(TEXT(CV7,"#,##0.00"),"-","△")&amp;"】"))</f>
        <v>【60.69】</v>
      </c>
      <c r="CW6" s="36">
        <f>IF(CW7="",NA(),CW7)</f>
        <v>87.4</v>
      </c>
      <c r="CX6" s="36">
        <f t="shared" ref="CX6:DF6" si="11">IF(CX7="",NA(),CX7)</f>
        <v>87.62</v>
      </c>
      <c r="CY6" s="36">
        <f t="shared" si="11"/>
        <v>86.85</v>
      </c>
      <c r="CZ6" s="36">
        <f t="shared" si="11"/>
        <v>84.38</v>
      </c>
      <c r="DA6" s="36">
        <f t="shared" si="11"/>
        <v>83.41</v>
      </c>
      <c r="DB6" s="36">
        <f t="shared" si="11"/>
        <v>82.66</v>
      </c>
      <c r="DC6" s="36">
        <f t="shared" si="11"/>
        <v>82.04</v>
      </c>
      <c r="DD6" s="36">
        <f t="shared" si="11"/>
        <v>81.900000000000006</v>
      </c>
      <c r="DE6" s="36">
        <f t="shared" si="11"/>
        <v>81.39</v>
      </c>
      <c r="DF6" s="36">
        <f t="shared" si="11"/>
        <v>81.27</v>
      </c>
      <c r="DG6" s="35" t="str">
        <f>IF(DG7="","",IF(DG7="-","【-】","【"&amp;SUBSTITUTE(TEXT(DG7,"#,##0.00"),"-","△")&amp;"】"))</f>
        <v>【89.82】</v>
      </c>
      <c r="DH6" s="36">
        <f>IF(DH7="",NA(),DH7)</f>
        <v>34.770000000000003</v>
      </c>
      <c r="DI6" s="36">
        <f t="shared" ref="DI6:DQ6" si="12">IF(DI7="",NA(),DI7)</f>
        <v>36.85</v>
      </c>
      <c r="DJ6" s="36">
        <f t="shared" si="12"/>
        <v>38.51</v>
      </c>
      <c r="DK6" s="36">
        <f t="shared" si="12"/>
        <v>39.99</v>
      </c>
      <c r="DL6" s="36">
        <f t="shared" si="12"/>
        <v>41.38</v>
      </c>
      <c r="DM6" s="36">
        <f t="shared" si="12"/>
        <v>48.49</v>
      </c>
      <c r="DN6" s="36">
        <f t="shared" si="12"/>
        <v>48.05</v>
      </c>
      <c r="DO6" s="36">
        <f t="shared" si="12"/>
        <v>48.87</v>
      </c>
      <c r="DP6" s="36">
        <f t="shared" si="12"/>
        <v>49.92</v>
      </c>
      <c r="DQ6" s="36">
        <f t="shared" si="12"/>
        <v>50.63</v>
      </c>
      <c r="DR6" s="35" t="str">
        <f>IF(DR7="","",IF(DR7="-","【-】","【"&amp;SUBSTITUTE(TEXT(DR7,"#,##0.00"),"-","△")&amp;"】"))</f>
        <v>【50.19】</v>
      </c>
      <c r="DS6" s="36">
        <f>IF(DS7="",NA(),DS7)</f>
        <v>7.1</v>
      </c>
      <c r="DT6" s="36">
        <f t="shared" ref="DT6:EB6" si="13">IF(DT7="",NA(),DT7)</f>
        <v>7.51</v>
      </c>
      <c r="DU6" s="36">
        <f t="shared" si="13"/>
        <v>7.81</v>
      </c>
      <c r="DV6" s="36">
        <f t="shared" si="13"/>
        <v>9.93</v>
      </c>
      <c r="DW6" s="36">
        <f t="shared" si="13"/>
        <v>10.34</v>
      </c>
      <c r="DX6" s="36">
        <f t="shared" si="13"/>
        <v>12.79</v>
      </c>
      <c r="DY6" s="36">
        <f t="shared" si="13"/>
        <v>13.39</v>
      </c>
      <c r="DZ6" s="36">
        <f t="shared" si="13"/>
        <v>14.85</v>
      </c>
      <c r="EA6" s="36">
        <f t="shared" si="13"/>
        <v>16.88</v>
      </c>
      <c r="EB6" s="36">
        <f t="shared" si="13"/>
        <v>18.28</v>
      </c>
      <c r="EC6" s="35" t="str">
        <f>IF(EC7="","",IF(EC7="-","【-】","【"&amp;SUBSTITUTE(TEXT(EC7,"#,##0.00"),"-","△")&amp;"】"))</f>
        <v>【20.63】</v>
      </c>
      <c r="ED6" s="36">
        <f>IF(ED7="",NA(),ED7)</f>
        <v>0.42</v>
      </c>
      <c r="EE6" s="36">
        <f t="shared" ref="EE6:EM6" si="14">IF(EE7="",NA(),EE7)</f>
        <v>0.34</v>
      </c>
      <c r="EF6" s="36">
        <f t="shared" si="14"/>
        <v>1.02</v>
      </c>
      <c r="EG6" s="36">
        <f t="shared" si="14"/>
        <v>1.37</v>
      </c>
      <c r="EH6" s="36">
        <f t="shared" si="14"/>
        <v>1.44</v>
      </c>
      <c r="EI6" s="36">
        <f t="shared" si="14"/>
        <v>0.71</v>
      </c>
      <c r="EJ6" s="36">
        <f t="shared" si="14"/>
        <v>0.54</v>
      </c>
      <c r="EK6" s="36">
        <f t="shared" si="14"/>
        <v>0.5</v>
      </c>
      <c r="EL6" s="36">
        <f t="shared" si="14"/>
        <v>0.52</v>
      </c>
      <c r="EM6" s="36">
        <f t="shared" si="14"/>
        <v>0.53</v>
      </c>
      <c r="EN6" s="35" t="str">
        <f>IF(EN7="","",IF(EN7="-","【-】","【"&amp;SUBSTITUTE(TEXT(EN7,"#,##0.00"),"-","△")&amp;"】"))</f>
        <v>【0.69】</v>
      </c>
    </row>
    <row r="7" spans="1:144" s="37" customFormat="1" x14ac:dyDescent="0.15">
      <c r="A7" s="29"/>
      <c r="B7" s="38">
        <v>2020</v>
      </c>
      <c r="C7" s="38">
        <v>14087</v>
      </c>
      <c r="D7" s="38">
        <v>46</v>
      </c>
      <c r="E7" s="38">
        <v>1</v>
      </c>
      <c r="F7" s="38">
        <v>0</v>
      </c>
      <c r="G7" s="38">
        <v>1</v>
      </c>
      <c r="H7" s="38" t="s">
        <v>93</v>
      </c>
      <c r="I7" s="38" t="s">
        <v>94</v>
      </c>
      <c r="J7" s="38" t="s">
        <v>95</v>
      </c>
      <c r="K7" s="38" t="s">
        <v>96</v>
      </c>
      <c r="L7" s="38" t="s">
        <v>97</v>
      </c>
      <c r="M7" s="38" t="s">
        <v>98</v>
      </c>
      <c r="N7" s="39" t="s">
        <v>99</v>
      </c>
      <c r="O7" s="39">
        <v>38.270000000000003</v>
      </c>
      <c r="P7" s="39">
        <v>98.1</v>
      </c>
      <c r="Q7" s="39">
        <v>5336</v>
      </c>
      <c r="R7" s="39">
        <v>18253</v>
      </c>
      <c r="S7" s="39">
        <v>140.59</v>
      </c>
      <c r="T7" s="39">
        <v>129.83000000000001</v>
      </c>
      <c r="U7" s="39">
        <v>17713</v>
      </c>
      <c r="V7" s="39">
        <v>34.369999999999997</v>
      </c>
      <c r="W7" s="39">
        <v>515.36</v>
      </c>
      <c r="X7" s="39">
        <v>103.07</v>
      </c>
      <c r="Y7" s="39">
        <v>102.84</v>
      </c>
      <c r="Z7" s="39">
        <v>102.61</v>
      </c>
      <c r="AA7" s="39">
        <v>103.68</v>
      </c>
      <c r="AB7" s="39">
        <v>100.03</v>
      </c>
      <c r="AC7" s="39">
        <v>111.71</v>
      </c>
      <c r="AD7" s="39">
        <v>110.05</v>
      </c>
      <c r="AE7" s="39">
        <v>108.87</v>
      </c>
      <c r="AF7" s="39">
        <v>108.61</v>
      </c>
      <c r="AG7" s="39">
        <v>108.35</v>
      </c>
      <c r="AH7" s="39">
        <v>110.27</v>
      </c>
      <c r="AI7" s="39">
        <v>0</v>
      </c>
      <c r="AJ7" s="39">
        <v>0</v>
      </c>
      <c r="AK7" s="39">
        <v>0</v>
      </c>
      <c r="AL7" s="39">
        <v>0</v>
      </c>
      <c r="AM7" s="39">
        <v>0</v>
      </c>
      <c r="AN7" s="39">
        <v>1.72</v>
      </c>
      <c r="AO7" s="39">
        <v>2.64</v>
      </c>
      <c r="AP7" s="39">
        <v>3.16</v>
      </c>
      <c r="AQ7" s="39">
        <v>3.59</v>
      </c>
      <c r="AR7" s="39">
        <v>3.98</v>
      </c>
      <c r="AS7" s="39">
        <v>1.1499999999999999</v>
      </c>
      <c r="AT7" s="39">
        <v>93.7</v>
      </c>
      <c r="AU7" s="39">
        <v>88.08</v>
      </c>
      <c r="AV7" s="39">
        <v>85.1</v>
      </c>
      <c r="AW7" s="39">
        <v>89.55</v>
      </c>
      <c r="AX7" s="39">
        <v>94.09</v>
      </c>
      <c r="AY7" s="39">
        <v>384.34</v>
      </c>
      <c r="AZ7" s="39">
        <v>359.47</v>
      </c>
      <c r="BA7" s="39">
        <v>369.69</v>
      </c>
      <c r="BB7" s="39">
        <v>379.08</v>
      </c>
      <c r="BC7" s="39">
        <v>367.55</v>
      </c>
      <c r="BD7" s="39">
        <v>260.31</v>
      </c>
      <c r="BE7" s="39">
        <v>1007.91</v>
      </c>
      <c r="BF7" s="39">
        <v>990.9</v>
      </c>
      <c r="BG7" s="39">
        <v>1000.58</v>
      </c>
      <c r="BH7" s="39">
        <v>1010.68</v>
      </c>
      <c r="BI7" s="39">
        <v>1018</v>
      </c>
      <c r="BJ7" s="39">
        <v>380.58</v>
      </c>
      <c r="BK7" s="39">
        <v>401.79</v>
      </c>
      <c r="BL7" s="39">
        <v>402.99</v>
      </c>
      <c r="BM7" s="39">
        <v>398.98</v>
      </c>
      <c r="BN7" s="39">
        <v>418.68</v>
      </c>
      <c r="BO7" s="39">
        <v>275.67</v>
      </c>
      <c r="BP7" s="39">
        <v>87.81</v>
      </c>
      <c r="BQ7" s="39">
        <v>86.93</v>
      </c>
      <c r="BR7" s="39">
        <v>81.180000000000007</v>
      </c>
      <c r="BS7" s="39">
        <v>81.5</v>
      </c>
      <c r="BT7" s="39">
        <v>84.89</v>
      </c>
      <c r="BU7" s="39">
        <v>102.38</v>
      </c>
      <c r="BV7" s="39">
        <v>100.12</v>
      </c>
      <c r="BW7" s="39">
        <v>98.66</v>
      </c>
      <c r="BX7" s="39">
        <v>98.64</v>
      </c>
      <c r="BY7" s="39">
        <v>94.78</v>
      </c>
      <c r="BZ7" s="39">
        <v>100.05</v>
      </c>
      <c r="CA7" s="39">
        <v>302.33</v>
      </c>
      <c r="CB7" s="39">
        <v>305.63</v>
      </c>
      <c r="CC7" s="39">
        <v>327.35000000000002</v>
      </c>
      <c r="CD7" s="39">
        <v>324.76</v>
      </c>
      <c r="CE7" s="39">
        <v>308.77</v>
      </c>
      <c r="CF7" s="39">
        <v>168.67</v>
      </c>
      <c r="CG7" s="39">
        <v>174.97</v>
      </c>
      <c r="CH7" s="39">
        <v>178.59</v>
      </c>
      <c r="CI7" s="39">
        <v>178.92</v>
      </c>
      <c r="CJ7" s="39">
        <v>181.3</v>
      </c>
      <c r="CK7" s="39">
        <v>166.4</v>
      </c>
      <c r="CL7" s="39">
        <v>64.73</v>
      </c>
      <c r="CM7" s="39">
        <v>63.91</v>
      </c>
      <c r="CN7" s="39">
        <v>63.1</v>
      </c>
      <c r="CO7" s="39">
        <v>64.17</v>
      </c>
      <c r="CP7" s="39">
        <v>64.5</v>
      </c>
      <c r="CQ7" s="39">
        <v>54.92</v>
      </c>
      <c r="CR7" s="39">
        <v>55.63</v>
      </c>
      <c r="CS7" s="39">
        <v>55.03</v>
      </c>
      <c r="CT7" s="39">
        <v>55.14</v>
      </c>
      <c r="CU7" s="39">
        <v>55.89</v>
      </c>
      <c r="CV7" s="39">
        <v>60.69</v>
      </c>
      <c r="CW7" s="39">
        <v>87.4</v>
      </c>
      <c r="CX7" s="39">
        <v>87.62</v>
      </c>
      <c r="CY7" s="39">
        <v>86.85</v>
      </c>
      <c r="CZ7" s="39">
        <v>84.38</v>
      </c>
      <c r="DA7" s="39">
        <v>83.41</v>
      </c>
      <c r="DB7" s="39">
        <v>82.66</v>
      </c>
      <c r="DC7" s="39">
        <v>82.04</v>
      </c>
      <c r="DD7" s="39">
        <v>81.900000000000006</v>
      </c>
      <c r="DE7" s="39">
        <v>81.39</v>
      </c>
      <c r="DF7" s="39">
        <v>81.27</v>
      </c>
      <c r="DG7" s="39">
        <v>89.82</v>
      </c>
      <c r="DH7" s="39">
        <v>34.770000000000003</v>
      </c>
      <c r="DI7" s="39">
        <v>36.85</v>
      </c>
      <c r="DJ7" s="39">
        <v>38.51</v>
      </c>
      <c r="DK7" s="39">
        <v>39.99</v>
      </c>
      <c r="DL7" s="39">
        <v>41.38</v>
      </c>
      <c r="DM7" s="39">
        <v>48.49</v>
      </c>
      <c r="DN7" s="39">
        <v>48.05</v>
      </c>
      <c r="DO7" s="39">
        <v>48.87</v>
      </c>
      <c r="DP7" s="39">
        <v>49.92</v>
      </c>
      <c r="DQ7" s="39">
        <v>50.63</v>
      </c>
      <c r="DR7" s="39">
        <v>50.19</v>
      </c>
      <c r="DS7" s="39">
        <v>7.1</v>
      </c>
      <c r="DT7" s="39">
        <v>7.51</v>
      </c>
      <c r="DU7" s="39">
        <v>7.81</v>
      </c>
      <c r="DV7" s="39">
        <v>9.93</v>
      </c>
      <c r="DW7" s="39">
        <v>10.34</v>
      </c>
      <c r="DX7" s="39">
        <v>12.79</v>
      </c>
      <c r="DY7" s="39">
        <v>13.39</v>
      </c>
      <c r="DZ7" s="39">
        <v>14.85</v>
      </c>
      <c r="EA7" s="39">
        <v>16.88</v>
      </c>
      <c r="EB7" s="39">
        <v>18.28</v>
      </c>
      <c r="EC7" s="39">
        <v>20.63</v>
      </c>
      <c r="ED7" s="39">
        <v>0.42</v>
      </c>
      <c r="EE7" s="39">
        <v>0.34</v>
      </c>
      <c r="EF7" s="39">
        <v>1.02</v>
      </c>
      <c r="EG7" s="39">
        <v>1.37</v>
      </c>
      <c r="EH7" s="39">
        <v>1.44</v>
      </c>
      <c r="EI7" s="39">
        <v>0.71</v>
      </c>
      <c r="EJ7" s="39">
        <v>0.54</v>
      </c>
      <c r="EK7" s="39">
        <v>0.5</v>
      </c>
      <c r="EL7" s="39">
        <v>0.52</v>
      </c>
      <c r="EM7" s="39">
        <v>0.53</v>
      </c>
      <c r="EN7" s="39">
        <v>0.69</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DATEVALUE($B7+12-B11&amp;"/1/"&amp;B12)</f>
        <v>46753</v>
      </c>
      <c r="C10" s="43">
        <f>DATEVALUE($B7+12-C11&amp;"/1/"&amp;C12)</f>
        <v>47119</v>
      </c>
      <c r="D10" s="43">
        <f>DATEVALUE($B7+12-D11&amp;"/1/"&amp;D12)</f>
        <v>47484</v>
      </c>
      <c r="E10" s="44">
        <f>DATEVALUE($B7+12-E11&amp;"/1/"&amp;E12)</f>
        <v>47849</v>
      </c>
      <c r="F10" s="44">
        <f>DATEVALUE($B7+12-F11&amp;"/1/"&amp;F12)</f>
        <v>48215</v>
      </c>
    </row>
    <row r="11" spans="1:144" x14ac:dyDescent="0.15">
      <c r="B11">
        <v>4</v>
      </c>
      <c r="C11">
        <v>3</v>
      </c>
      <c r="D11">
        <v>2</v>
      </c>
      <c r="E11">
        <v>1</v>
      </c>
      <c r="F11">
        <v>0</v>
      </c>
      <c r="G11" t="s">
        <v>105</v>
      </c>
    </row>
    <row r="12" spans="1:144" x14ac:dyDescent="0.15">
      <c r="B12">
        <v>1</v>
      </c>
      <c r="C12">
        <v>1</v>
      </c>
      <c r="D12">
        <v>1</v>
      </c>
      <c r="E12">
        <v>1</v>
      </c>
      <c r="F12">
        <v>2</v>
      </c>
      <c r="G12" t="s">
        <v>106</v>
      </c>
    </row>
    <row r="13" spans="1:144" x14ac:dyDescent="0.15">
      <c r="B13" t="s">
        <v>107</v>
      </c>
      <c r="C13" t="s">
        <v>107</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塚原 祐輔</cp:lastModifiedBy>
  <cp:lastPrinted>2022-01-31T08:12:30Z</cp:lastPrinted>
  <dcterms:created xsi:type="dcterms:W3CDTF">2021-12-03T06:41:41Z</dcterms:created>
  <dcterms:modified xsi:type="dcterms:W3CDTF">2022-01-31T08:12:32Z</dcterms:modified>
  <cp:category/>
</cp:coreProperties>
</file>